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olo.sau\Desktop\"/>
    </mc:Choice>
  </mc:AlternateContent>
  <xr:revisionPtr revIDLastSave="0" documentId="13_ncr:1_{03C90329-D109-40C7-8722-1864E8104709}" xr6:coauthVersionLast="36" xr6:coauthVersionMax="36" xr10:uidLastSave="{00000000-0000-0000-0000-000000000000}"/>
  <bookViews>
    <workbookView xWindow="0" yWindow="0" windowWidth="28800" windowHeight="12225" xr2:uid="{0B5889DB-FA72-4CB4-B3E8-96702DB6AAE8}"/>
  </bookViews>
  <sheets>
    <sheet name="SP22_RAS (quadr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8" i="1" l="1"/>
  <c r="D148" i="1"/>
  <c r="C148" i="1"/>
  <c r="E147" i="1"/>
  <c r="E146" i="1"/>
  <c r="D144" i="1"/>
  <c r="C144" i="1"/>
  <c r="E144" i="1" s="1"/>
  <c r="E143" i="1"/>
  <c r="E142" i="1"/>
  <c r="E140" i="1"/>
  <c r="E139" i="1"/>
  <c r="E138" i="1"/>
  <c r="E137" i="1"/>
  <c r="E135" i="1"/>
  <c r="D130" i="1"/>
  <c r="C130" i="1"/>
  <c r="E130" i="1" s="1"/>
  <c r="E129" i="1"/>
  <c r="E128" i="1"/>
  <c r="E127" i="1"/>
  <c r="D124" i="1"/>
  <c r="C124" i="1"/>
  <c r="E124" i="1" s="1"/>
  <c r="E120" i="1"/>
  <c r="D120" i="1"/>
  <c r="C120" i="1"/>
  <c r="E119" i="1"/>
  <c r="E118" i="1"/>
  <c r="E116" i="1"/>
  <c r="E112" i="1"/>
  <c r="E111" i="1"/>
  <c r="E110" i="1"/>
  <c r="E109" i="1"/>
  <c r="E108" i="1"/>
  <c r="E107" i="1"/>
  <c r="E106" i="1"/>
  <c r="E105" i="1"/>
  <c r="E100" i="1"/>
  <c r="E99" i="1"/>
  <c r="D99" i="1"/>
  <c r="D113" i="1" s="1"/>
  <c r="D149" i="1" s="1"/>
  <c r="C99" i="1"/>
  <c r="C113" i="1" s="1"/>
  <c r="E98" i="1"/>
  <c r="D84" i="1"/>
  <c r="E84" i="1" s="1"/>
  <c r="C84" i="1"/>
  <c r="E83" i="1"/>
  <c r="E79" i="1"/>
  <c r="E77" i="1"/>
  <c r="E76" i="1"/>
  <c r="D75" i="1"/>
  <c r="C75" i="1"/>
  <c r="E75" i="1" s="1"/>
  <c r="E73" i="1"/>
  <c r="D72" i="1"/>
  <c r="C72" i="1"/>
  <c r="E72" i="1" s="1"/>
  <c r="E71" i="1"/>
  <c r="E70" i="1"/>
  <c r="E69" i="1"/>
  <c r="E68" i="1"/>
  <c r="E67" i="1"/>
  <c r="D66" i="1"/>
  <c r="C66" i="1"/>
  <c r="E66" i="1" s="1"/>
  <c r="E65" i="1"/>
  <c r="E64" i="1"/>
  <c r="E63" i="1"/>
  <c r="E62" i="1"/>
  <c r="E61" i="1"/>
  <c r="D60" i="1"/>
  <c r="E60" i="1" s="1"/>
  <c r="C60" i="1"/>
  <c r="E59" i="1"/>
  <c r="E58" i="1"/>
  <c r="E57" i="1"/>
  <c r="E56" i="1"/>
  <c r="E55" i="1"/>
  <c r="D54" i="1"/>
  <c r="D53" i="1" s="1"/>
  <c r="C54" i="1"/>
  <c r="E54" i="1" s="1"/>
  <c r="C53" i="1"/>
  <c r="C52" i="1" s="1"/>
  <c r="E51" i="1"/>
  <c r="E50" i="1"/>
  <c r="E49" i="1"/>
  <c r="E48" i="1"/>
  <c r="E47" i="1"/>
  <c r="D46" i="1"/>
  <c r="D41" i="1" s="1"/>
  <c r="C46" i="1"/>
  <c r="E46" i="1" s="1"/>
  <c r="E45" i="1"/>
  <c r="E44" i="1"/>
  <c r="D42" i="1"/>
  <c r="C42" i="1"/>
  <c r="C41" i="1" s="1"/>
  <c r="E39" i="1"/>
  <c r="E38" i="1"/>
  <c r="E37" i="1"/>
  <c r="E36" i="1"/>
  <c r="D35" i="1"/>
  <c r="C35" i="1"/>
  <c r="E35" i="1" s="1"/>
  <c r="E32" i="1"/>
  <c r="E31" i="1"/>
  <c r="D30" i="1"/>
  <c r="E30" i="1" s="1"/>
  <c r="C30" i="1"/>
  <c r="E29" i="1"/>
  <c r="E28" i="1"/>
  <c r="E27" i="1"/>
  <c r="D26" i="1"/>
  <c r="E26" i="1" s="1"/>
  <c r="C26" i="1"/>
  <c r="E25" i="1"/>
  <c r="D24" i="1"/>
  <c r="C24" i="1"/>
  <c r="E24" i="1" s="1"/>
  <c r="E23" i="1"/>
  <c r="E22" i="1"/>
  <c r="E21" i="1"/>
  <c r="E20" i="1"/>
  <c r="E19" i="1"/>
  <c r="E18" i="1"/>
  <c r="E17" i="1"/>
  <c r="E16" i="1"/>
  <c r="E15" i="1"/>
  <c r="D14" i="1"/>
  <c r="C14" i="1"/>
  <c r="E14" i="1" s="1"/>
  <c r="E13" i="1"/>
  <c r="D11" i="1"/>
  <c r="D10" i="1" s="1"/>
  <c r="E10" i="1" s="1"/>
  <c r="C11" i="1"/>
  <c r="C10" i="1"/>
  <c r="E9" i="1"/>
  <c r="E8" i="1"/>
  <c r="E7" i="1"/>
  <c r="E6" i="1"/>
  <c r="E5" i="1"/>
  <c r="E4" i="1"/>
  <c r="D4" i="1"/>
  <c r="C4" i="1"/>
  <c r="C33" i="1" s="1"/>
  <c r="E41" i="1" l="1"/>
  <c r="C40" i="1"/>
  <c r="D52" i="1"/>
  <c r="D40" i="1" s="1"/>
  <c r="D80" i="1" s="1"/>
  <c r="E53" i="1"/>
  <c r="D33" i="1"/>
  <c r="C149" i="1"/>
  <c r="E149" i="1" s="1"/>
  <c r="E113" i="1"/>
  <c r="E52" i="1"/>
  <c r="E42" i="1"/>
  <c r="E11" i="1"/>
  <c r="C80" i="1" l="1"/>
  <c r="E40" i="1"/>
  <c r="D85" i="1"/>
  <c r="D158" i="1" s="1"/>
  <c r="E33" i="1"/>
  <c r="E80" i="1" l="1"/>
  <c r="C85" i="1"/>
  <c r="C158" i="1" l="1"/>
  <c r="E85" i="1"/>
</calcChain>
</file>

<file path=xl/sharedStrings.xml><?xml version="1.0" encoding="utf-8"?>
<sst xmlns="http://schemas.openxmlformats.org/spreadsheetml/2006/main" count="160" uniqueCount="151">
  <si>
    <t>STATO PATRIMONIALE ATTIVO</t>
  </si>
  <si>
    <t xml:space="preserve">Importi: Euro    </t>
  </si>
  <si>
    <t xml:space="preserve">SCHEMA BILANCIO D.M. 20/03/2013             </t>
  </si>
  <si>
    <t>DIFF.</t>
  </si>
  <si>
    <t>VAR%</t>
  </si>
  <si>
    <t>A)        IMMOBILIZZAZIONI</t>
  </si>
  <si>
    <t>I   Immobilizzazioni immateriali</t>
  </si>
  <si>
    <t>1)Costi d'impianto e di ampliamento</t>
  </si>
  <si>
    <t>2)Costi di ricerca e sviluppo</t>
  </si>
  <si>
    <t>3)Diritti di brevetto e di utilizzazione delle opere dell'ingegno</t>
  </si>
  <si>
    <t>4)Immobilizzazioni immateriali in corso e acconti</t>
  </si>
  <si>
    <t>5)Altre immobilizzazioni immateriali</t>
  </si>
  <si>
    <t>II  Immobilizzazioni materiali</t>
  </si>
  <si>
    <t>1)Terreni</t>
  </si>
  <si>
    <t>a)  Terreni disponibili</t>
  </si>
  <si>
    <t>b)  Terreni indisponibili</t>
  </si>
  <si>
    <t>2)Fabbricati</t>
  </si>
  <si>
    <t>a)   Fabbricati non strumentali (disponibili)</t>
  </si>
  <si>
    <t>b)   Fabbricati strumentali (indisponibili)</t>
  </si>
  <si>
    <t>3)Impianti e macchinari</t>
  </si>
  <si>
    <t>4)Attrezzature sanitarie e scientifiche</t>
  </si>
  <si>
    <t>5)Mobili e arredi</t>
  </si>
  <si>
    <t>6)Automezzi</t>
  </si>
  <si>
    <t>7)Oggetti d'arte</t>
  </si>
  <si>
    <t>8)Altre immobilizzazioni materiali</t>
  </si>
  <si>
    <t>9)Immobilizzazioni materiali in corso e acconti</t>
  </si>
  <si>
    <t>III Immobilizzazioni finanziarie (con separata indicazione, per ciascuna voce dei crediti, degli importi esigibili entro l'esercizio successivo )</t>
  </si>
  <si>
    <t xml:space="preserve">1) Crediti finanziari                    </t>
  </si>
  <si>
    <r>
      <t xml:space="preserve">   </t>
    </r>
    <r>
      <rPr>
        <i/>
        <sz val="10"/>
        <color indexed="8"/>
        <rFont val="Arial"/>
        <family val="2"/>
      </rPr>
      <t>a) Crediti finanziari v/Stato</t>
    </r>
  </si>
  <si>
    <t>b)  Crediti finanziari v/Regione</t>
  </si>
  <si>
    <t>c)  Crediti finanziari v/partecipate</t>
  </si>
  <si>
    <t>d)  Crediti finanziari v/altri</t>
  </si>
  <si>
    <t>2) Titoli</t>
  </si>
  <si>
    <t>a)  Partecipazioni</t>
  </si>
  <si>
    <t>b)  Altri titoli</t>
  </si>
  <si>
    <t>Totale A)</t>
  </si>
  <si>
    <t>B) ATTIVO CIRCOLANTE</t>
  </si>
  <si>
    <t>Entro 12 mesi</t>
  </si>
  <si>
    <t xml:space="preserve">  I Rimanenze</t>
  </si>
  <si>
    <t>1) Rimanenze beni sanitari</t>
  </si>
  <si>
    <t>2) Rimanenze beni non sanitari</t>
  </si>
  <si>
    <t>3) Acconti per acquisti beni sanitari</t>
  </si>
  <si>
    <t>4) Acconti per acquisti beni non sanitari</t>
  </si>
  <si>
    <r>
      <t>II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Crediti (con separata indicazione, per ciascuna voce, degli importi esigibili oltre l'esercizio successivo)</t>
    </r>
  </si>
  <si>
    <t>1) Crediti v/Stato</t>
  </si>
  <si>
    <t>a) Crediti v/Stato - parte corrente</t>
  </si>
  <si>
    <t>1) Crediti v/Stato per spesa corrente e acconti</t>
  </si>
  <si>
    <t>2) Crediti v/Stato - altro</t>
  </si>
  <si>
    <t>b)  Crediti v/Stato - investimenti</t>
  </si>
  <si>
    <t>c)  Crediti v/Stato - per ricerca</t>
  </si>
  <si>
    <t>1) Crediti v/Ministero della Salute per ricerca corrente</t>
  </si>
  <si>
    <t>2) Crediti v/Ministero della Salute per ricerca finalizzata</t>
  </si>
  <si>
    <t xml:space="preserve">3) Crediti v/Stato per ricerca - altre Amministrazioni centrali </t>
  </si>
  <si>
    <t>4) Crediti v/Stato - investimenti per ricerca</t>
  </si>
  <si>
    <t>d) Crediti v/prefetture</t>
  </si>
  <si>
    <t>2) Crediti v/Regione o Provincia Autonoma</t>
  </si>
  <si>
    <t>a) Crediti v/Regione o Provincia Autonoma - parte corrente</t>
  </si>
  <si>
    <t>1) Crediti v/Regione o Provincia Autonoma per spesa corrente</t>
  </si>
  <si>
    <t xml:space="preserve">a)  Crediti v/Regione o Provincia Autonoma per finanziamento sanitario ordinario corrente </t>
  </si>
  <si>
    <t>b)  Crediti v/Regione o Provincia Autonoma per finanziamento sanitario aggiuntivo corrente LEA</t>
  </si>
  <si>
    <t>c)  Crediti v/Regione o Provincia Autonoma per finanziamento sanitario aggiuntivo corrente extra LEA</t>
  </si>
  <si>
    <t>d)  Crediti v/Regione o Provincia Autonoma per spesa corrente - altro</t>
  </si>
  <si>
    <t>2) Crediti v/Regione o Provincia Autonoma per ricerca</t>
  </si>
  <si>
    <t>b) Crediti v/Regione o Provincia Autonoma - patrimonio netto</t>
  </si>
  <si>
    <t>1) Crediti v/Regione o Provincia Autonoma per finanziamento per investimenti</t>
  </si>
  <si>
    <t>2) Crediti v/Regione o Provincia Autonoma per incremento fondo di dotazione</t>
  </si>
  <si>
    <t>3) Crediti v/Regione o Provincia Autonoma per ripiano perdite</t>
  </si>
  <si>
    <t>4) Crediti v/Regione o Provincia Autonoma per ricostituzione risorse da investimenti esercizi precedenti</t>
  </si>
  <si>
    <t>3) Crediti v/Comuni</t>
  </si>
  <si>
    <t>4) Crediti v/aziende sanitarie pubbliche e acconto quota FSR da distribuire</t>
  </si>
  <si>
    <t>a) Crediti v/aziende sanitarie pubbliche della Regione</t>
  </si>
  <si>
    <t>b) Crediti v/aziende sanitarie pubbliche fuori Regione</t>
  </si>
  <si>
    <t>5) Crediti v/società partecipate e/o enti dipendenti della Regione</t>
  </si>
  <si>
    <t>6) Crediti v/Erario</t>
  </si>
  <si>
    <t>7) Crediti v/altri</t>
  </si>
  <si>
    <t>III       Attività finanziarie che non costituiscono immobilizzazioni</t>
  </si>
  <si>
    <t>1)     Partecipazioni che non costituiscono immobilizzazioni</t>
  </si>
  <si>
    <t>2)     Altri titoli che non costituiscono immobilizzazioni</t>
  </si>
  <si>
    <t>IV        Disponibilità liquide</t>
  </si>
  <si>
    <t>1)     Cassa</t>
  </si>
  <si>
    <t>2)     Istituto Tesoriere</t>
  </si>
  <si>
    <t>3)     Tesoreria Unica</t>
  </si>
  <si>
    <t>4)     Conto corrente postale</t>
  </si>
  <si>
    <t>Totale B)</t>
  </si>
  <si>
    <t>C) RATEI E RISCONTI ATTIVI</t>
  </si>
  <si>
    <t>I Ratei attivi</t>
  </si>
  <si>
    <t>II Risconti attivi</t>
  </si>
  <si>
    <t>Totale C)</t>
  </si>
  <si>
    <t>TOTALE ATTIVO (A+B+C)</t>
  </si>
  <si>
    <t>D) CONTI D'ORDINE</t>
  </si>
  <si>
    <t>1)   Canoni di leasing ancora da pagare</t>
  </si>
  <si>
    <t>2)   Depositi cauzionali</t>
  </si>
  <si>
    <t>3)   Beni in comodato</t>
  </si>
  <si>
    <t>4)   Altri conti d'ordine</t>
  </si>
  <si>
    <t>Totale D)</t>
  </si>
  <si>
    <t>STATO PATRIMONIALE PASSIVO E PATRIMONIO NETTO</t>
  </si>
  <si>
    <t>A) PATRIMONIO NETTO</t>
  </si>
  <si>
    <t>I    Fondo di dotazione</t>
  </si>
  <si>
    <t>II  Finanziamenti per investimenti</t>
  </si>
  <si>
    <t>1) Finanziamenti per beni di prima dotazione</t>
  </si>
  <si>
    <t>2) Finanziamenti da Stato per investimenti</t>
  </si>
  <si>
    <t>a)  Finanziamenti da Stato ex art. 20 Legge 67/88</t>
  </si>
  <si>
    <t>b)  Finanziamenti da Stato per ricerca</t>
  </si>
  <si>
    <t>c)   Finanziamenti da Stato - altro</t>
  </si>
  <si>
    <t>3 Finanziamenti da Regione per investimenti</t>
  </si>
  <si>
    <t>4) Finanziamenti da altri soggetti pubblici per investimenti</t>
  </si>
  <si>
    <t>5) Finanziamenti per investimenti da rettifica contributi in conto esercizio</t>
  </si>
  <si>
    <t>III Riserve da donazioni e lasciti vincolati ad investimenti</t>
  </si>
  <si>
    <t>IV Altre riserve</t>
  </si>
  <si>
    <t>V   Contributi per ripiano perdite</t>
  </si>
  <si>
    <t>VI Utili (perdite) portati a nuovo</t>
  </si>
  <si>
    <t>VII Utile (perdita) dell'esercizio</t>
  </si>
  <si>
    <t>B) FONDI PER RISCHI ED ONERI</t>
  </si>
  <si>
    <t>1)Fondi per imposte, anche differite</t>
  </si>
  <si>
    <t>2)   Fondi per rischi</t>
  </si>
  <si>
    <t>3)   Fondi da distribuire</t>
  </si>
  <si>
    <t>4)   Quota inutilizzata contributi di parte corrente vincolati</t>
  </si>
  <si>
    <t>5)   Altri fondi oneri</t>
  </si>
  <si>
    <t>C) TRATTAMENTO FINE RAPPORTO</t>
  </si>
  <si>
    <t>1)Premi operosità</t>
  </si>
  <si>
    <t>2)  TFR personale dipendente</t>
  </si>
  <si>
    <t>D) DEBITI (con separata indicazione, per ciascuna voce, degli importi esigibili oltre l'esercizio successivo)</t>
  </si>
  <si>
    <t>1)   Mutui passivi</t>
  </si>
  <si>
    <t>2)   Debiti v/Stato</t>
  </si>
  <si>
    <t>3)   Debiti v/Regione o Provincia Autonoma</t>
  </si>
  <si>
    <t>4)   Debiti v/Comuni</t>
  </si>
  <si>
    <t>5)   Debiti v/aziende sanitarie pubbliche</t>
  </si>
  <si>
    <t>a) Debiti v/aziende sanitarie pubbliche della Regione per spesa corrente e mobilità</t>
  </si>
  <si>
    <t xml:space="preserve">b) Debiti v/aziende sanitarie pubbliche della Regione per finanziamento sanitario aggiuntivo corrente LEA </t>
  </si>
  <si>
    <t>c) Debiti v/aziende sanitarie pubbliche della Regione per finanziamento sanitario aggiuntivo corrente extra LEA</t>
  </si>
  <si>
    <t>d)Debiti v/aziende sanitarie pubbliche della Regione per altre prestazioni</t>
  </si>
  <si>
    <t>e) Debiti v/aziende sanitarie pubbliche della Regione per versamenti a patrimonio netto</t>
  </si>
  <si>
    <t>f) Debiti v/aziende sanitarie pubbliche fuori Regione</t>
  </si>
  <si>
    <t>6) Debiti v/società partecipate e/o enti dipendenti della Regione</t>
  </si>
  <si>
    <t>7) Debiti v/fornitori</t>
  </si>
  <si>
    <t>8) Debiti v/Istituto Tesoriere</t>
  </si>
  <si>
    <t>9) Debiti tributari</t>
  </si>
  <si>
    <t>10) Debiti v/altri finanziatori</t>
  </si>
  <si>
    <t>11) Debiti v/istituti previdenziali, assistenziali e sicurezza sociale</t>
  </si>
  <si>
    <t>12) Debiti v/altri</t>
  </si>
  <si>
    <t>E) RATEI E RISCONTI PASSIVI</t>
  </si>
  <si>
    <t>1) Ratei passivi</t>
  </si>
  <si>
    <t>2) Risconti passivi</t>
  </si>
  <si>
    <t>Totale E)</t>
  </si>
  <si>
    <t>TOTALE PASSIVO E PATRIMONIO NETTO (A+B+C+D+E)</t>
  </si>
  <si>
    <t>F) CONTI D'ORDINE</t>
  </si>
  <si>
    <t>1) Canoni di leasing ancora da pagare</t>
  </si>
  <si>
    <t>2) Depositi cauzionali</t>
  </si>
  <si>
    <t>3) Beni in comodato</t>
  </si>
  <si>
    <t>4) Altri conti d'ordine</t>
  </si>
  <si>
    <t>Totale 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</si>
</sst>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b/>
      <vertAlign val="subscript"/>
      <sz val="12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 indent="5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10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 wrapText="1" indent="3"/>
    </xf>
    <xf numFmtId="3" fontId="1" fillId="0" borderId="1" xfId="0" applyNumberFormat="1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left" wrapText="1" indent="4"/>
    </xf>
    <xf numFmtId="3" fontId="5" fillId="0" borderId="1" xfId="0" applyNumberFormat="1" applyFont="1" applyBorder="1" applyAlignment="1">
      <alignment wrapText="1"/>
    </xf>
    <xf numFmtId="10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left" wrapText="1" indent="6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left" wrapText="1" indent="3"/>
    </xf>
    <xf numFmtId="0" fontId="1" fillId="2" borderId="1" xfId="0" applyFont="1" applyFill="1" applyBorder="1" applyAlignment="1">
      <alignment horizontal="left" wrapText="1" indent="1"/>
    </xf>
    <xf numFmtId="0" fontId="4" fillId="2" borderId="1" xfId="0" applyFont="1" applyFill="1" applyBorder="1" applyAlignment="1">
      <alignment wrapText="1"/>
    </xf>
    <xf numFmtId="3" fontId="1" fillId="2" borderId="1" xfId="0" applyNumberFormat="1" applyFont="1" applyFill="1" applyBorder="1" applyAlignment="1">
      <alignment wrapText="1"/>
    </xf>
    <xf numFmtId="3" fontId="4" fillId="2" borderId="1" xfId="0" applyNumberFormat="1" applyFont="1" applyFill="1" applyBorder="1" applyAlignment="1">
      <alignment wrapText="1"/>
    </xf>
    <xf numFmtId="10" fontId="4" fillId="2" borderId="1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center" wrapText="1"/>
    </xf>
    <xf numFmtId="3" fontId="1" fillId="0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left" wrapText="1" indent="7"/>
    </xf>
    <xf numFmtId="0" fontId="4" fillId="0" borderId="1" xfId="0" applyFont="1" applyFill="1" applyBorder="1" applyAlignment="1">
      <alignment vertical="top" wrapText="1"/>
    </xf>
    <xf numFmtId="3" fontId="4" fillId="0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 indent="3"/>
    </xf>
    <xf numFmtId="0" fontId="5" fillId="0" borderId="1" xfId="0" applyFont="1" applyBorder="1" applyAlignment="1">
      <alignment horizontal="left" vertical="top" wrapText="1" indent="5"/>
    </xf>
    <xf numFmtId="0" fontId="4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top" wrapText="1" indent="1"/>
    </xf>
    <xf numFmtId="0" fontId="4" fillId="3" borderId="1" xfId="0" applyFont="1" applyFill="1" applyBorder="1" applyAlignment="1">
      <alignment wrapText="1"/>
    </xf>
    <xf numFmtId="10" fontId="4" fillId="2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vertical="top" wrapText="1"/>
    </xf>
    <xf numFmtId="10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10" fontId="1" fillId="0" borderId="1" xfId="0" applyNumberFormat="1" applyFont="1" applyFill="1" applyBorder="1" applyAlignment="1">
      <alignment wrapText="1"/>
    </xf>
    <xf numFmtId="10" fontId="4" fillId="0" borderId="1" xfId="0" applyNumberFormat="1" applyFont="1" applyFill="1" applyBorder="1" applyAlignment="1">
      <alignment wrapText="1"/>
    </xf>
    <xf numFmtId="0" fontId="4" fillId="0" borderId="0" xfId="0" applyFont="1" applyBorder="1"/>
    <xf numFmtId="3" fontId="4" fillId="0" borderId="0" xfId="0" applyNumberFormat="1" applyFont="1" applyBorder="1"/>
    <xf numFmtId="10" fontId="4" fillId="0" borderId="0" xfId="0" applyNumberFormat="1" applyFont="1" applyBorder="1"/>
    <xf numFmtId="0" fontId="1" fillId="0" borderId="1" xfId="0" applyFont="1" applyBorder="1" applyAlignment="1">
      <alignment horizontal="left" wrapText="1" indent="4"/>
    </xf>
    <xf numFmtId="0" fontId="4" fillId="0" borderId="1" xfId="0" applyFont="1" applyBorder="1" applyAlignment="1">
      <alignment horizontal="left" wrapText="1" indent="6"/>
    </xf>
    <xf numFmtId="0" fontId="5" fillId="0" borderId="1" xfId="0" applyFont="1" applyBorder="1" applyAlignment="1">
      <alignment horizontal="left" wrapText="1" indent="7"/>
    </xf>
    <xf numFmtId="0" fontId="1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3" fontId="1" fillId="4" borderId="1" xfId="0" applyNumberFormat="1" applyFont="1" applyFill="1" applyBorder="1" applyAlignment="1">
      <alignment wrapText="1"/>
    </xf>
    <xf numFmtId="10" fontId="1" fillId="4" borderId="1" xfId="0" applyNumberFormat="1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3" fontId="4" fillId="4" borderId="1" xfId="0" applyNumberFormat="1" applyFont="1" applyFill="1" applyBorder="1" applyAlignment="1">
      <alignment wrapText="1"/>
    </xf>
    <xf numFmtId="10" fontId="4" fillId="4" borderId="1" xfId="0" applyNumberFormat="1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left" wrapText="1" indent="4"/>
    </xf>
    <xf numFmtId="10" fontId="1" fillId="2" borderId="1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10" fontId="1" fillId="0" borderId="1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left" wrapText="1" indent="5"/>
    </xf>
    <xf numFmtId="0" fontId="1" fillId="0" borderId="1" xfId="0" applyFont="1" applyBorder="1" applyAlignment="1">
      <alignment horizontal="left" wrapText="1" indent="2"/>
    </xf>
    <xf numFmtId="0" fontId="1" fillId="2" borderId="1" xfId="0" applyFont="1" applyFill="1" applyBorder="1" applyAlignment="1">
      <alignment wrapText="1"/>
    </xf>
    <xf numFmtId="10" fontId="4" fillId="0" borderId="1" xfId="0" applyNumberFormat="1" applyFont="1" applyBorder="1" applyAlignment="1">
      <alignment horizontal="right" wrapText="1"/>
    </xf>
    <xf numFmtId="3" fontId="2" fillId="0" borderId="0" xfId="0" applyNumberFormat="1" applyFont="1"/>
    <xf numFmtId="10" fontId="2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E7641-37FF-405B-AAF2-CAEF4E2F2A8A}">
  <dimension ref="A1:F158"/>
  <sheetViews>
    <sheetView tabSelected="1" topLeftCell="A133" workbookViewId="0">
      <selection activeCell="A158" sqref="A158:IV158"/>
    </sheetView>
  </sheetViews>
  <sheetFormatPr defaultRowHeight="12.75" x14ac:dyDescent="0.2"/>
  <cols>
    <col min="1" max="1" width="50.5703125" style="3" customWidth="1"/>
    <col min="2" max="2" width="7.85546875" style="3" hidden="1" customWidth="1"/>
    <col min="3" max="4" width="10.140625" style="69" bestFit="1" customWidth="1"/>
    <col min="5" max="5" width="11.140625" style="69" bestFit="1" customWidth="1"/>
    <col min="6" max="6" width="5.5703125" style="70" bestFit="1" customWidth="1"/>
    <col min="7" max="256" width="9.140625" style="3"/>
    <col min="257" max="257" width="50.5703125" style="3" customWidth="1"/>
    <col min="258" max="258" width="0" style="3" hidden="1" customWidth="1"/>
    <col min="259" max="260" width="10.140625" style="3" bestFit="1" customWidth="1"/>
    <col min="261" max="261" width="11.140625" style="3" bestFit="1" customWidth="1"/>
    <col min="262" max="262" width="5.5703125" style="3" bestFit="1" customWidth="1"/>
    <col min="263" max="512" width="9.140625" style="3"/>
    <col min="513" max="513" width="50.5703125" style="3" customWidth="1"/>
    <col min="514" max="514" width="0" style="3" hidden="1" customWidth="1"/>
    <col min="515" max="516" width="10.140625" style="3" bestFit="1" customWidth="1"/>
    <col min="517" max="517" width="11.140625" style="3" bestFit="1" customWidth="1"/>
    <col min="518" max="518" width="5.5703125" style="3" bestFit="1" customWidth="1"/>
    <col min="519" max="768" width="9.140625" style="3"/>
    <col min="769" max="769" width="50.5703125" style="3" customWidth="1"/>
    <col min="770" max="770" width="0" style="3" hidden="1" customWidth="1"/>
    <col min="771" max="772" width="10.140625" style="3" bestFit="1" customWidth="1"/>
    <col min="773" max="773" width="11.140625" style="3" bestFit="1" customWidth="1"/>
    <col min="774" max="774" width="5.5703125" style="3" bestFit="1" customWidth="1"/>
    <col min="775" max="1024" width="9.140625" style="3"/>
    <col min="1025" max="1025" width="50.5703125" style="3" customWidth="1"/>
    <col min="1026" max="1026" width="0" style="3" hidden="1" customWidth="1"/>
    <col min="1027" max="1028" width="10.140625" style="3" bestFit="1" customWidth="1"/>
    <col min="1029" max="1029" width="11.140625" style="3" bestFit="1" customWidth="1"/>
    <col min="1030" max="1030" width="5.5703125" style="3" bestFit="1" customWidth="1"/>
    <col min="1031" max="1280" width="9.140625" style="3"/>
    <col min="1281" max="1281" width="50.5703125" style="3" customWidth="1"/>
    <col min="1282" max="1282" width="0" style="3" hidden="1" customWidth="1"/>
    <col min="1283" max="1284" width="10.140625" style="3" bestFit="1" customWidth="1"/>
    <col min="1285" max="1285" width="11.140625" style="3" bestFit="1" customWidth="1"/>
    <col min="1286" max="1286" width="5.5703125" style="3" bestFit="1" customWidth="1"/>
    <col min="1287" max="1536" width="9.140625" style="3"/>
    <col min="1537" max="1537" width="50.5703125" style="3" customWidth="1"/>
    <col min="1538" max="1538" width="0" style="3" hidden="1" customWidth="1"/>
    <col min="1539" max="1540" width="10.140625" style="3" bestFit="1" customWidth="1"/>
    <col min="1541" max="1541" width="11.140625" style="3" bestFit="1" customWidth="1"/>
    <col min="1542" max="1542" width="5.5703125" style="3" bestFit="1" customWidth="1"/>
    <col min="1543" max="1792" width="9.140625" style="3"/>
    <col min="1793" max="1793" width="50.5703125" style="3" customWidth="1"/>
    <col min="1794" max="1794" width="0" style="3" hidden="1" customWidth="1"/>
    <col min="1795" max="1796" width="10.140625" style="3" bestFit="1" customWidth="1"/>
    <col min="1797" max="1797" width="11.140625" style="3" bestFit="1" customWidth="1"/>
    <col min="1798" max="1798" width="5.5703125" style="3" bestFit="1" customWidth="1"/>
    <col min="1799" max="2048" width="9.140625" style="3"/>
    <col min="2049" max="2049" width="50.5703125" style="3" customWidth="1"/>
    <col min="2050" max="2050" width="0" style="3" hidden="1" customWidth="1"/>
    <col min="2051" max="2052" width="10.140625" style="3" bestFit="1" customWidth="1"/>
    <col min="2053" max="2053" width="11.140625" style="3" bestFit="1" customWidth="1"/>
    <col min="2054" max="2054" width="5.5703125" style="3" bestFit="1" customWidth="1"/>
    <col min="2055" max="2304" width="9.140625" style="3"/>
    <col min="2305" max="2305" width="50.5703125" style="3" customWidth="1"/>
    <col min="2306" max="2306" width="0" style="3" hidden="1" customWidth="1"/>
    <col min="2307" max="2308" width="10.140625" style="3" bestFit="1" customWidth="1"/>
    <col min="2309" max="2309" width="11.140625" style="3" bestFit="1" customWidth="1"/>
    <col min="2310" max="2310" width="5.5703125" style="3" bestFit="1" customWidth="1"/>
    <col min="2311" max="2560" width="9.140625" style="3"/>
    <col min="2561" max="2561" width="50.5703125" style="3" customWidth="1"/>
    <col min="2562" max="2562" width="0" style="3" hidden="1" customWidth="1"/>
    <col min="2563" max="2564" width="10.140625" style="3" bestFit="1" customWidth="1"/>
    <col min="2565" max="2565" width="11.140625" style="3" bestFit="1" customWidth="1"/>
    <col min="2566" max="2566" width="5.5703125" style="3" bestFit="1" customWidth="1"/>
    <col min="2567" max="2816" width="9.140625" style="3"/>
    <col min="2817" max="2817" width="50.5703125" style="3" customWidth="1"/>
    <col min="2818" max="2818" width="0" style="3" hidden="1" customWidth="1"/>
    <col min="2819" max="2820" width="10.140625" style="3" bestFit="1" customWidth="1"/>
    <col min="2821" max="2821" width="11.140625" style="3" bestFit="1" customWidth="1"/>
    <col min="2822" max="2822" width="5.5703125" style="3" bestFit="1" customWidth="1"/>
    <col min="2823" max="3072" width="9.140625" style="3"/>
    <col min="3073" max="3073" width="50.5703125" style="3" customWidth="1"/>
    <col min="3074" max="3074" width="0" style="3" hidden="1" customWidth="1"/>
    <col min="3075" max="3076" width="10.140625" style="3" bestFit="1" customWidth="1"/>
    <col min="3077" max="3077" width="11.140625" style="3" bestFit="1" customWidth="1"/>
    <col min="3078" max="3078" width="5.5703125" style="3" bestFit="1" customWidth="1"/>
    <col min="3079" max="3328" width="9.140625" style="3"/>
    <col min="3329" max="3329" width="50.5703125" style="3" customWidth="1"/>
    <col min="3330" max="3330" width="0" style="3" hidden="1" customWidth="1"/>
    <col min="3331" max="3332" width="10.140625" style="3" bestFit="1" customWidth="1"/>
    <col min="3333" max="3333" width="11.140625" style="3" bestFit="1" customWidth="1"/>
    <col min="3334" max="3334" width="5.5703125" style="3" bestFit="1" customWidth="1"/>
    <col min="3335" max="3584" width="9.140625" style="3"/>
    <col min="3585" max="3585" width="50.5703125" style="3" customWidth="1"/>
    <col min="3586" max="3586" width="0" style="3" hidden="1" customWidth="1"/>
    <col min="3587" max="3588" width="10.140625" style="3" bestFit="1" customWidth="1"/>
    <col min="3589" max="3589" width="11.140625" style="3" bestFit="1" customWidth="1"/>
    <col min="3590" max="3590" width="5.5703125" style="3" bestFit="1" customWidth="1"/>
    <col min="3591" max="3840" width="9.140625" style="3"/>
    <col min="3841" max="3841" width="50.5703125" style="3" customWidth="1"/>
    <col min="3842" max="3842" width="0" style="3" hidden="1" customWidth="1"/>
    <col min="3843" max="3844" width="10.140625" style="3" bestFit="1" customWidth="1"/>
    <col min="3845" max="3845" width="11.140625" style="3" bestFit="1" customWidth="1"/>
    <col min="3846" max="3846" width="5.5703125" style="3" bestFit="1" customWidth="1"/>
    <col min="3847" max="4096" width="9.140625" style="3"/>
    <col min="4097" max="4097" width="50.5703125" style="3" customWidth="1"/>
    <col min="4098" max="4098" width="0" style="3" hidden="1" customWidth="1"/>
    <col min="4099" max="4100" width="10.140625" style="3" bestFit="1" customWidth="1"/>
    <col min="4101" max="4101" width="11.140625" style="3" bestFit="1" customWidth="1"/>
    <col min="4102" max="4102" width="5.5703125" style="3" bestFit="1" customWidth="1"/>
    <col min="4103" max="4352" width="9.140625" style="3"/>
    <col min="4353" max="4353" width="50.5703125" style="3" customWidth="1"/>
    <col min="4354" max="4354" width="0" style="3" hidden="1" customWidth="1"/>
    <col min="4355" max="4356" width="10.140625" style="3" bestFit="1" customWidth="1"/>
    <col min="4357" max="4357" width="11.140625" style="3" bestFit="1" customWidth="1"/>
    <col min="4358" max="4358" width="5.5703125" style="3" bestFit="1" customWidth="1"/>
    <col min="4359" max="4608" width="9.140625" style="3"/>
    <col min="4609" max="4609" width="50.5703125" style="3" customWidth="1"/>
    <col min="4610" max="4610" width="0" style="3" hidden="1" customWidth="1"/>
    <col min="4611" max="4612" width="10.140625" style="3" bestFit="1" customWidth="1"/>
    <col min="4613" max="4613" width="11.140625" style="3" bestFit="1" customWidth="1"/>
    <col min="4614" max="4614" width="5.5703125" style="3" bestFit="1" customWidth="1"/>
    <col min="4615" max="4864" width="9.140625" style="3"/>
    <col min="4865" max="4865" width="50.5703125" style="3" customWidth="1"/>
    <col min="4866" max="4866" width="0" style="3" hidden="1" customWidth="1"/>
    <col min="4867" max="4868" width="10.140625" style="3" bestFit="1" customWidth="1"/>
    <col min="4869" max="4869" width="11.140625" style="3" bestFit="1" customWidth="1"/>
    <col min="4870" max="4870" width="5.5703125" style="3" bestFit="1" customWidth="1"/>
    <col min="4871" max="5120" width="9.140625" style="3"/>
    <col min="5121" max="5121" width="50.5703125" style="3" customWidth="1"/>
    <col min="5122" max="5122" width="0" style="3" hidden="1" customWidth="1"/>
    <col min="5123" max="5124" width="10.140625" style="3" bestFit="1" customWidth="1"/>
    <col min="5125" max="5125" width="11.140625" style="3" bestFit="1" customWidth="1"/>
    <col min="5126" max="5126" width="5.5703125" style="3" bestFit="1" customWidth="1"/>
    <col min="5127" max="5376" width="9.140625" style="3"/>
    <col min="5377" max="5377" width="50.5703125" style="3" customWidth="1"/>
    <col min="5378" max="5378" width="0" style="3" hidden="1" customWidth="1"/>
    <col min="5379" max="5380" width="10.140625" style="3" bestFit="1" customWidth="1"/>
    <col min="5381" max="5381" width="11.140625" style="3" bestFit="1" customWidth="1"/>
    <col min="5382" max="5382" width="5.5703125" style="3" bestFit="1" customWidth="1"/>
    <col min="5383" max="5632" width="9.140625" style="3"/>
    <col min="5633" max="5633" width="50.5703125" style="3" customWidth="1"/>
    <col min="5634" max="5634" width="0" style="3" hidden="1" customWidth="1"/>
    <col min="5635" max="5636" width="10.140625" style="3" bestFit="1" customWidth="1"/>
    <col min="5637" max="5637" width="11.140625" style="3" bestFit="1" customWidth="1"/>
    <col min="5638" max="5638" width="5.5703125" style="3" bestFit="1" customWidth="1"/>
    <col min="5639" max="5888" width="9.140625" style="3"/>
    <col min="5889" max="5889" width="50.5703125" style="3" customWidth="1"/>
    <col min="5890" max="5890" width="0" style="3" hidden="1" customWidth="1"/>
    <col min="5891" max="5892" width="10.140625" style="3" bestFit="1" customWidth="1"/>
    <col min="5893" max="5893" width="11.140625" style="3" bestFit="1" customWidth="1"/>
    <col min="5894" max="5894" width="5.5703125" style="3" bestFit="1" customWidth="1"/>
    <col min="5895" max="6144" width="9.140625" style="3"/>
    <col min="6145" max="6145" width="50.5703125" style="3" customWidth="1"/>
    <col min="6146" max="6146" width="0" style="3" hidden="1" customWidth="1"/>
    <col min="6147" max="6148" width="10.140625" style="3" bestFit="1" customWidth="1"/>
    <col min="6149" max="6149" width="11.140625" style="3" bestFit="1" customWidth="1"/>
    <col min="6150" max="6150" width="5.5703125" style="3" bestFit="1" customWidth="1"/>
    <col min="6151" max="6400" width="9.140625" style="3"/>
    <col min="6401" max="6401" width="50.5703125" style="3" customWidth="1"/>
    <col min="6402" max="6402" width="0" style="3" hidden="1" customWidth="1"/>
    <col min="6403" max="6404" width="10.140625" style="3" bestFit="1" customWidth="1"/>
    <col min="6405" max="6405" width="11.140625" style="3" bestFit="1" customWidth="1"/>
    <col min="6406" max="6406" width="5.5703125" style="3" bestFit="1" customWidth="1"/>
    <col min="6407" max="6656" width="9.140625" style="3"/>
    <col min="6657" max="6657" width="50.5703125" style="3" customWidth="1"/>
    <col min="6658" max="6658" width="0" style="3" hidden="1" customWidth="1"/>
    <col min="6659" max="6660" width="10.140625" style="3" bestFit="1" customWidth="1"/>
    <col min="6661" max="6661" width="11.140625" style="3" bestFit="1" customWidth="1"/>
    <col min="6662" max="6662" width="5.5703125" style="3" bestFit="1" customWidth="1"/>
    <col min="6663" max="6912" width="9.140625" style="3"/>
    <col min="6913" max="6913" width="50.5703125" style="3" customWidth="1"/>
    <col min="6914" max="6914" width="0" style="3" hidden="1" customWidth="1"/>
    <col min="6915" max="6916" width="10.140625" style="3" bestFit="1" customWidth="1"/>
    <col min="6917" max="6917" width="11.140625" style="3" bestFit="1" customWidth="1"/>
    <col min="6918" max="6918" width="5.5703125" style="3" bestFit="1" customWidth="1"/>
    <col min="6919" max="7168" width="9.140625" style="3"/>
    <col min="7169" max="7169" width="50.5703125" style="3" customWidth="1"/>
    <col min="7170" max="7170" width="0" style="3" hidden="1" customWidth="1"/>
    <col min="7171" max="7172" width="10.140625" style="3" bestFit="1" customWidth="1"/>
    <col min="7173" max="7173" width="11.140625" style="3" bestFit="1" customWidth="1"/>
    <col min="7174" max="7174" width="5.5703125" style="3" bestFit="1" customWidth="1"/>
    <col min="7175" max="7424" width="9.140625" style="3"/>
    <col min="7425" max="7425" width="50.5703125" style="3" customWidth="1"/>
    <col min="7426" max="7426" width="0" style="3" hidden="1" customWidth="1"/>
    <col min="7427" max="7428" width="10.140625" style="3" bestFit="1" customWidth="1"/>
    <col min="7429" max="7429" width="11.140625" style="3" bestFit="1" customWidth="1"/>
    <col min="7430" max="7430" width="5.5703125" style="3" bestFit="1" customWidth="1"/>
    <col min="7431" max="7680" width="9.140625" style="3"/>
    <col min="7681" max="7681" width="50.5703125" style="3" customWidth="1"/>
    <col min="7682" max="7682" width="0" style="3" hidden="1" customWidth="1"/>
    <col min="7683" max="7684" width="10.140625" style="3" bestFit="1" customWidth="1"/>
    <col min="7685" max="7685" width="11.140625" style="3" bestFit="1" customWidth="1"/>
    <col min="7686" max="7686" width="5.5703125" style="3" bestFit="1" customWidth="1"/>
    <col min="7687" max="7936" width="9.140625" style="3"/>
    <col min="7937" max="7937" width="50.5703125" style="3" customWidth="1"/>
    <col min="7938" max="7938" width="0" style="3" hidden="1" customWidth="1"/>
    <col min="7939" max="7940" width="10.140625" style="3" bestFit="1" customWidth="1"/>
    <col min="7941" max="7941" width="11.140625" style="3" bestFit="1" customWidth="1"/>
    <col min="7942" max="7942" width="5.5703125" style="3" bestFit="1" customWidth="1"/>
    <col min="7943" max="8192" width="9.140625" style="3"/>
    <col min="8193" max="8193" width="50.5703125" style="3" customWidth="1"/>
    <col min="8194" max="8194" width="0" style="3" hidden="1" customWidth="1"/>
    <col min="8195" max="8196" width="10.140625" style="3" bestFit="1" customWidth="1"/>
    <col min="8197" max="8197" width="11.140625" style="3" bestFit="1" customWidth="1"/>
    <col min="8198" max="8198" width="5.5703125" style="3" bestFit="1" customWidth="1"/>
    <col min="8199" max="8448" width="9.140625" style="3"/>
    <col min="8449" max="8449" width="50.5703125" style="3" customWidth="1"/>
    <col min="8450" max="8450" width="0" style="3" hidden="1" customWidth="1"/>
    <col min="8451" max="8452" width="10.140625" style="3" bestFit="1" customWidth="1"/>
    <col min="8453" max="8453" width="11.140625" style="3" bestFit="1" customWidth="1"/>
    <col min="8454" max="8454" width="5.5703125" style="3" bestFit="1" customWidth="1"/>
    <col min="8455" max="8704" width="9.140625" style="3"/>
    <col min="8705" max="8705" width="50.5703125" style="3" customWidth="1"/>
    <col min="8706" max="8706" width="0" style="3" hidden="1" customWidth="1"/>
    <col min="8707" max="8708" width="10.140625" style="3" bestFit="1" customWidth="1"/>
    <col min="8709" max="8709" width="11.140625" style="3" bestFit="1" customWidth="1"/>
    <col min="8710" max="8710" width="5.5703125" style="3" bestFit="1" customWidth="1"/>
    <col min="8711" max="8960" width="9.140625" style="3"/>
    <col min="8961" max="8961" width="50.5703125" style="3" customWidth="1"/>
    <col min="8962" max="8962" width="0" style="3" hidden="1" customWidth="1"/>
    <col min="8963" max="8964" width="10.140625" style="3" bestFit="1" customWidth="1"/>
    <col min="8965" max="8965" width="11.140625" style="3" bestFit="1" customWidth="1"/>
    <col min="8966" max="8966" width="5.5703125" style="3" bestFit="1" customWidth="1"/>
    <col min="8967" max="9216" width="9.140625" style="3"/>
    <col min="9217" max="9217" width="50.5703125" style="3" customWidth="1"/>
    <col min="9218" max="9218" width="0" style="3" hidden="1" customWidth="1"/>
    <col min="9219" max="9220" width="10.140625" style="3" bestFit="1" customWidth="1"/>
    <col min="9221" max="9221" width="11.140625" style="3" bestFit="1" customWidth="1"/>
    <col min="9222" max="9222" width="5.5703125" style="3" bestFit="1" customWidth="1"/>
    <col min="9223" max="9472" width="9.140625" style="3"/>
    <col min="9473" max="9473" width="50.5703125" style="3" customWidth="1"/>
    <col min="9474" max="9474" width="0" style="3" hidden="1" customWidth="1"/>
    <col min="9475" max="9476" width="10.140625" style="3" bestFit="1" customWidth="1"/>
    <col min="9477" max="9477" width="11.140625" style="3" bestFit="1" customWidth="1"/>
    <col min="9478" max="9478" width="5.5703125" style="3" bestFit="1" customWidth="1"/>
    <col min="9479" max="9728" width="9.140625" style="3"/>
    <col min="9729" max="9729" width="50.5703125" style="3" customWidth="1"/>
    <col min="9730" max="9730" width="0" style="3" hidden="1" customWidth="1"/>
    <col min="9731" max="9732" width="10.140625" style="3" bestFit="1" customWidth="1"/>
    <col min="9733" max="9733" width="11.140625" style="3" bestFit="1" customWidth="1"/>
    <col min="9734" max="9734" width="5.5703125" style="3" bestFit="1" customWidth="1"/>
    <col min="9735" max="9984" width="9.140625" style="3"/>
    <col min="9985" max="9985" width="50.5703125" style="3" customWidth="1"/>
    <col min="9986" max="9986" width="0" style="3" hidden="1" customWidth="1"/>
    <col min="9987" max="9988" width="10.140625" style="3" bestFit="1" customWidth="1"/>
    <col min="9989" max="9989" width="11.140625" style="3" bestFit="1" customWidth="1"/>
    <col min="9990" max="9990" width="5.5703125" style="3" bestFit="1" customWidth="1"/>
    <col min="9991" max="10240" width="9.140625" style="3"/>
    <col min="10241" max="10241" width="50.5703125" style="3" customWidth="1"/>
    <col min="10242" max="10242" width="0" style="3" hidden="1" customWidth="1"/>
    <col min="10243" max="10244" width="10.140625" style="3" bestFit="1" customWidth="1"/>
    <col min="10245" max="10245" width="11.140625" style="3" bestFit="1" customWidth="1"/>
    <col min="10246" max="10246" width="5.5703125" style="3" bestFit="1" customWidth="1"/>
    <col min="10247" max="10496" width="9.140625" style="3"/>
    <col min="10497" max="10497" width="50.5703125" style="3" customWidth="1"/>
    <col min="10498" max="10498" width="0" style="3" hidden="1" customWidth="1"/>
    <col min="10499" max="10500" width="10.140625" style="3" bestFit="1" customWidth="1"/>
    <col min="10501" max="10501" width="11.140625" style="3" bestFit="1" customWidth="1"/>
    <col min="10502" max="10502" width="5.5703125" style="3" bestFit="1" customWidth="1"/>
    <col min="10503" max="10752" width="9.140625" style="3"/>
    <col min="10753" max="10753" width="50.5703125" style="3" customWidth="1"/>
    <col min="10754" max="10754" width="0" style="3" hidden="1" customWidth="1"/>
    <col min="10755" max="10756" width="10.140625" style="3" bestFit="1" customWidth="1"/>
    <col min="10757" max="10757" width="11.140625" style="3" bestFit="1" customWidth="1"/>
    <col min="10758" max="10758" width="5.5703125" style="3" bestFit="1" customWidth="1"/>
    <col min="10759" max="11008" width="9.140625" style="3"/>
    <col min="11009" max="11009" width="50.5703125" style="3" customWidth="1"/>
    <col min="11010" max="11010" width="0" style="3" hidden="1" customWidth="1"/>
    <col min="11011" max="11012" width="10.140625" style="3" bestFit="1" customWidth="1"/>
    <col min="11013" max="11013" width="11.140625" style="3" bestFit="1" customWidth="1"/>
    <col min="11014" max="11014" width="5.5703125" style="3" bestFit="1" customWidth="1"/>
    <col min="11015" max="11264" width="9.140625" style="3"/>
    <col min="11265" max="11265" width="50.5703125" style="3" customWidth="1"/>
    <col min="11266" max="11266" width="0" style="3" hidden="1" customWidth="1"/>
    <col min="11267" max="11268" width="10.140625" style="3" bestFit="1" customWidth="1"/>
    <col min="11269" max="11269" width="11.140625" style="3" bestFit="1" customWidth="1"/>
    <col min="11270" max="11270" width="5.5703125" style="3" bestFit="1" customWidth="1"/>
    <col min="11271" max="11520" width="9.140625" style="3"/>
    <col min="11521" max="11521" width="50.5703125" style="3" customWidth="1"/>
    <col min="11522" max="11522" width="0" style="3" hidden="1" customWidth="1"/>
    <col min="11523" max="11524" width="10.140625" style="3" bestFit="1" customWidth="1"/>
    <col min="11525" max="11525" width="11.140625" style="3" bestFit="1" customWidth="1"/>
    <col min="11526" max="11526" width="5.5703125" style="3" bestFit="1" customWidth="1"/>
    <col min="11527" max="11776" width="9.140625" style="3"/>
    <col min="11777" max="11777" width="50.5703125" style="3" customWidth="1"/>
    <col min="11778" max="11778" width="0" style="3" hidden="1" customWidth="1"/>
    <col min="11779" max="11780" width="10.140625" style="3" bestFit="1" customWidth="1"/>
    <col min="11781" max="11781" width="11.140625" style="3" bestFit="1" customWidth="1"/>
    <col min="11782" max="11782" width="5.5703125" style="3" bestFit="1" customWidth="1"/>
    <col min="11783" max="12032" width="9.140625" style="3"/>
    <col min="12033" max="12033" width="50.5703125" style="3" customWidth="1"/>
    <col min="12034" max="12034" width="0" style="3" hidden="1" customWidth="1"/>
    <col min="12035" max="12036" width="10.140625" style="3" bestFit="1" customWidth="1"/>
    <col min="12037" max="12037" width="11.140625" style="3" bestFit="1" customWidth="1"/>
    <col min="12038" max="12038" width="5.5703125" style="3" bestFit="1" customWidth="1"/>
    <col min="12039" max="12288" width="9.140625" style="3"/>
    <col min="12289" max="12289" width="50.5703125" style="3" customWidth="1"/>
    <col min="12290" max="12290" width="0" style="3" hidden="1" customWidth="1"/>
    <col min="12291" max="12292" width="10.140625" style="3" bestFit="1" customWidth="1"/>
    <col min="12293" max="12293" width="11.140625" style="3" bestFit="1" customWidth="1"/>
    <col min="12294" max="12294" width="5.5703125" style="3" bestFit="1" customWidth="1"/>
    <col min="12295" max="12544" width="9.140625" style="3"/>
    <col min="12545" max="12545" width="50.5703125" style="3" customWidth="1"/>
    <col min="12546" max="12546" width="0" style="3" hidden="1" customWidth="1"/>
    <col min="12547" max="12548" width="10.140625" style="3" bestFit="1" customWidth="1"/>
    <col min="12549" max="12549" width="11.140625" style="3" bestFit="1" customWidth="1"/>
    <col min="12550" max="12550" width="5.5703125" style="3" bestFit="1" customWidth="1"/>
    <col min="12551" max="12800" width="9.140625" style="3"/>
    <col min="12801" max="12801" width="50.5703125" style="3" customWidth="1"/>
    <col min="12802" max="12802" width="0" style="3" hidden="1" customWidth="1"/>
    <col min="12803" max="12804" width="10.140625" style="3" bestFit="1" customWidth="1"/>
    <col min="12805" max="12805" width="11.140625" style="3" bestFit="1" customWidth="1"/>
    <col min="12806" max="12806" width="5.5703125" style="3" bestFit="1" customWidth="1"/>
    <col min="12807" max="13056" width="9.140625" style="3"/>
    <col min="13057" max="13057" width="50.5703125" style="3" customWidth="1"/>
    <col min="13058" max="13058" width="0" style="3" hidden="1" customWidth="1"/>
    <col min="13059" max="13060" width="10.140625" style="3" bestFit="1" customWidth="1"/>
    <col min="13061" max="13061" width="11.140625" style="3" bestFit="1" customWidth="1"/>
    <col min="13062" max="13062" width="5.5703125" style="3" bestFit="1" customWidth="1"/>
    <col min="13063" max="13312" width="9.140625" style="3"/>
    <col min="13313" max="13313" width="50.5703125" style="3" customWidth="1"/>
    <col min="13314" max="13314" width="0" style="3" hidden="1" customWidth="1"/>
    <col min="13315" max="13316" width="10.140625" style="3" bestFit="1" customWidth="1"/>
    <col min="13317" max="13317" width="11.140625" style="3" bestFit="1" customWidth="1"/>
    <col min="13318" max="13318" width="5.5703125" style="3" bestFit="1" customWidth="1"/>
    <col min="13319" max="13568" width="9.140625" style="3"/>
    <col min="13569" max="13569" width="50.5703125" style="3" customWidth="1"/>
    <col min="13570" max="13570" width="0" style="3" hidden="1" customWidth="1"/>
    <col min="13571" max="13572" width="10.140625" style="3" bestFit="1" customWidth="1"/>
    <col min="13573" max="13573" width="11.140625" style="3" bestFit="1" customWidth="1"/>
    <col min="13574" max="13574" width="5.5703125" style="3" bestFit="1" customWidth="1"/>
    <col min="13575" max="13824" width="9.140625" style="3"/>
    <col min="13825" max="13825" width="50.5703125" style="3" customWidth="1"/>
    <col min="13826" max="13826" width="0" style="3" hidden="1" customWidth="1"/>
    <col min="13827" max="13828" width="10.140625" style="3" bestFit="1" customWidth="1"/>
    <col min="13829" max="13829" width="11.140625" style="3" bestFit="1" customWidth="1"/>
    <col min="13830" max="13830" width="5.5703125" style="3" bestFit="1" customWidth="1"/>
    <col min="13831" max="14080" width="9.140625" style="3"/>
    <col min="14081" max="14081" width="50.5703125" style="3" customWidth="1"/>
    <col min="14082" max="14082" width="0" style="3" hidden="1" customWidth="1"/>
    <col min="14083" max="14084" width="10.140625" style="3" bestFit="1" customWidth="1"/>
    <col min="14085" max="14085" width="11.140625" style="3" bestFit="1" customWidth="1"/>
    <col min="14086" max="14086" width="5.5703125" style="3" bestFit="1" customWidth="1"/>
    <col min="14087" max="14336" width="9.140625" style="3"/>
    <col min="14337" max="14337" width="50.5703125" style="3" customWidth="1"/>
    <col min="14338" max="14338" width="0" style="3" hidden="1" customWidth="1"/>
    <col min="14339" max="14340" width="10.140625" style="3" bestFit="1" customWidth="1"/>
    <col min="14341" max="14341" width="11.140625" style="3" bestFit="1" customWidth="1"/>
    <col min="14342" max="14342" width="5.5703125" style="3" bestFit="1" customWidth="1"/>
    <col min="14343" max="14592" width="9.140625" style="3"/>
    <col min="14593" max="14593" width="50.5703125" style="3" customWidth="1"/>
    <col min="14594" max="14594" width="0" style="3" hidden="1" customWidth="1"/>
    <col min="14595" max="14596" width="10.140625" style="3" bestFit="1" customWidth="1"/>
    <col min="14597" max="14597" width="11.140625" style="3" bestFit="1" customWidth="1"/>
    <col min="14598" max="14598" width="5.5703125" style="3" bestFit="1" customWidth="1"/>
    <col min="14599" max="14848" width="9.140625" style="3"/>
    <col min="14849" max="14849" width="50.5703125" style="3" customWidth="1"/>
    <col min="14850" max="14850" width="0" style="3" hidden="1" customWidth="1"/>
    <col min="14851" max="14852" width="10.140625" style="3" bestFit="1" customWidth="1"/>
    <col min="14853" max="14853" width="11.140625" style="3" bestFit="1" customWidth="1"/>
    <col min="14854" max="14854" width="5.5703125" style="3" bestFit="1" customWidth="1"/>
    <col min="14855" max="15104" width="9.140625" style="3"/>
    <col min="15105" max="15105" width="50.5703125" style="3" customWidth="1"/>
    <col min="15106" max="15106" width="0" style="3" hidden="1" customWidth="1"/>
    <col min="15107" max="15108" width="10.140625" style="3" bestFit="1" customWidth="1"/>
    <col min="15109" max="15109" width="11.140625" style="3" bestFit="1" customWidth="1"/>
    <col min="15110" max="15110" width="5.5703125" style="3" bestFit="1" customWidth="1"/>
    <col min="15111" max="15360" width="9.140625" style="3"/>
    <col min="15361" max="15361" width="50.5703125" style="3" customWidth="1"/>
    <col min="15362" max="15362" width="0" style="3" hidden="1" customWidth="1"/>
    <col min="15363" max="15364" width="10.140625" style="3" bestFit="1" customWidth="1"/>
    <col min="15365" max="15365" width="11.140625" style="3" bestFit="1" customWidth="1"/>
    <col min="15366" max="15366" width="5.5703125" style="3" bestFit="1" customWidth="1"/>
    <col min="15367" max="15616" width="9.140625" style="3"/>
    <col min="15617" max="15617" width="50.5703125" style="3" customWidth="1"/>
    <col min="15618" max="15618" width="0" style="3" hidden="1" customWidth="1"/>
    <col min="15619" max="15620" width="10.140625" style="3" bestFit="1" customWidth="1"/>
    <col min="15621" max="15621" width="11.140625" style="3" bestFit="1" customWidth="1"/>
    <col min="15622" max="15622" width="5.5703125" style="3" bestFit="1" customWidth="1"/>
    <col min="15623" max="15872" width="9.140625" style="3"/>
    <col min="15873" max="15873" width="50.5703125" style="3" customWidth="1"/>
    <col min="15874" max="15874" width="0" style="3" hidden="1" customWidth="1"/>
    <col min="15875" max="15876" width="10.140625" style="3" bestFit="1" customWidth="1"/>
    <col min="15877" max="15877" width="11.140625" style="3" bestFit="1" customWidth="1"/>
    <col min="15878" max="15878" width="5.5703125" style="3" bestFit="1" customWidth="1"/>
    <col min="15879" max="16128" width="9.140625" style="3"/>
    <col min="16129" max="16129" width="50.5703125" style="3" customWidth="1"/>
    <col min="16130" max="16130" width="0" style="3" hidden="1" customWidth="1"/>
    <col min="16131" max="16132" width="10.140625" style="3" bestFit="1" customWidth="1"/>
    <col min="16133" max="16133" width="11.140625" style="3" bestFit="1" customWidth="1"/>
    <col min="16134" max="16134" width="5.5703125" style="3" bestFit="1" customWidth="1"/>
    <col min="16135" max="16384" width="9.140625" style="3"/>
  </cols>
  <sheetData>
    <row r="1" spans="1:6" ht="18" customHeight="1" x14ac:dyDescent="0.2">
      <c r="A1" s="1" t="s">
        <v>0</v>
      </c>
      <c r="B1" s="1"/>
      <c r="C1" s="1"/>
      <c r="D1" s="1"/>
      <c r="E1" s="2" t="s">
        <v>1</v>
      </c>
      <c r="F1" s="2"/>
    </row>
    <row r="2" spans="1:6" ht="18.75" x14ac:dyDescent="0.2">
      <c r="A2" s="4" t="s">
        <v>2</v>
      </c>
      <c r="B2" s="4"/>
      <c r="C2" s="5">
        <v>2022</v>
      </c>
      <c r="D2" s="5">
        <v>2021</v>
      </c>
      <c r="E2" s="6" t="s">
        <v>3</v>
      </c>
      <c r="F2" s="7" t="s">
        <v>4</v>
      </c>
    </row>
    <row r="3" spans="1:6" x14ac:dyDescent="0.2">
      <c r="A3" s="8" t="s">
        <v>5</v>
      </c>
      <c r="B3" s="9"/>
      <c r="C3" s="10"/>
      <c r="D3" s="10"/>
      <c r="E3" s="10"/>
      <c r="F3" s="11"/>
    </row>
    <row r="4" spans="1:6" x14ac:dyDescent="0.2">
      <c r="A4" s="12" t="s">
        <v>6</v>
      </c>
      <c r="B4" s="9"/>
      <c r="C4" s="13">
        <f>C5+C6+C7+C8+C9</f>
        <v>835442</v>
      </c>
      <c r="D4" s="13">
        <f>D5+D6+D7+D8+D9</f>
        <v>526409</v>
      </c>
      <c r="E4" s="13">
        <f t="shared" ref="E4:E11" si="0">C4-D4</f>
        <v>309033</v>
      </c>
      <c r="F4" s="14"/>
    </row>
    <row r="5" spans="1:6" x14ac:dyDescent="0.2">
      <c r="A5" s="15" t="s">
        <v>7</v>
      </c>
      <c r="B5" s="9"/>
      <c r="C5" s="10">
        <v>0</v>
      </c>
      <c r="D5" s="10">
        <v>0</v>
      </c>
      <c r="E5" s="10">
        <f t="shared" si="0"/>
        <v>0</v>
      </c>
      <c r="F5" s="14"/>
    </row>
    <row r="6" spans="1:6" x14ac:dyDescent="0.2">
      <c r="A6" s="15" t="s">
        <v>8</v>
      </c>
      <c r="B6" s="9"/>
      <c r="C6" s="10">
        <v>0</v>
      </c>
      <c r="D6" s="10">
        <v>0</v>
      </c>
      <c r="E6" s="10">
        <f t="shared" si="0"/>
        <v>0</v>
      </c>
      <c r="F6" s="14"/>
    </row>
    <row r="7" spans="1:6" ht="25.5" x14ac:dyDescent="0.2">
      <c r="A7" s="15" t="s">
        <v>9</v>
      </c>
      <c r="B7" s="9"/>
      <c r="C7" s="10">
        <v>0</v>
      </c>
      <c r="D7" s="10">
        <v>0</v>
      </c>
      <c r="E7" s="10">
        <f t="shared" si="0"/>
        <v>0</v>
      </c>
      <c r="F7" s="14"/>
    </row>
    <row r="8" spans="1:6" x14ac:dyDescent="0.2">
      <c r="A8" s="15" t="s">
        <v>10</v>
      </c>
      <c r="B8" s="9"/>
      <c r="C8" s="10">
        <v>469480</v>
      </c>
      <c r="D8" s="10">
        <v>48776</v>
      </c>
      <c r="E8" s="10">
        <f t="shared" si="0"/>
        <v>420704</v>
      </c>
      <c r="F8" s="14"/>
    </row>
    <row r="9" spans="1:6" x14ac:dyDescent="0.2">
      <c r="A9" s="15" t="s">
        <v>11</v>
      </c>
      <c r="B9" s="9"/>
      <c r="C9" s="10">
        <v>365962</v>
      </c>
      <c r="D9" s="10">
        <v>477633</v>
      </c>
      <c r="E9" s="10">
        <f t="shared" si="0"/>
        <v>-111671</v>
      </c>
      <c r="F9" s="11"/>
    </row>
    <row r="10" spans="1:6" x14ac:dyDescent="0.2">
      <c r="A10" s="12" t="s">
        <v>12</v>
      </c>
      <c r="B10" s="9"/>
      <c r="C10" s="13">
        <f>C11+C14+C17+C18+C19+C20+C21+C22+C23</f>
        <v>1954320</v>
      </c>
      <c r="D10" s="13">
        <f>D11+D14+D17+D18+D19+D20+D21+D22+D23</f>
        <v>1301851</v>
      </c>
      <c r="E10" s="13">
        <f t="shared" si="0"/>
        <v>652469</v>
      </c>
      <c r="F10" s="14"/>
    </row>
    <row r="11" spans="1:6" x14ac:dyDescent="0.2">
      <c r="A11" s="15" t="s">
        <v>13</v>
      </c>
      <c r="B11" s="9"/>
      <c r="C11" s="10">
        <f>C12+C13</f>
        <v>0</v>
      </c>
      <c r="D11" s="10">
        <f>D12+D13</f>
        <v>0</v>
      </c>
      <c r="E11" s="16">
        <f t="shared" si="0"/>
        <v>0</v>
      </c>
      <c r="F11" s="17"/>
    </row>
    <row r="12" spans="1:6" x14ac:dyDescent="0.2">
      <c r="A12" s="18" t="s">
        <v>14</v>
      </c>
      <c r="B12" s="9"/>
      <c r="C12" s="10">
        <v>0</v>
      </c>
      <c r="D12" s="10">
        <v>0</v>
      </c>
      <c r="E12" s="13"/>
      <c r="F12" s="14"/>
    </row>
    <row r="13" spans="1:6" x14ac:dyDescent="0.2">
      <c r="A13" s="18" t="s">
        <v>15</v>
      </c>
      <c r="B13" s="9"/>
      <c r="C13" s="10">
        <v>0</v>
      </c>
      <c r="D13" s="10">
        <v>0</v>
      </c>
      <c r="E13" s="16">
        <f t="shared" ref="E13:E21" si="1">C13-D13</f>
        <v>0</v>
      </c>
      <c r="F13" s="17"/>
    </row>
    <row r="14" spans="1:6" x14ac:dyDescent="0.2">
      <c r="A14" s="15" t="s">
        <v>16</v>
      </c>
      <c r="B14" s="9"/>
      <c r="C14" s="10">
        <f>C15+C16</f>
        <v>0</v>
      </c>
      <c r="D14" s="10">
        <f>D15+D16</f>
        <v>0</v>
      </c>
      <c r="E14" s="10">
        <f t="shared" si="1"/>
        <v>0</v>
      </c>
      <c r="F14" s="11"/>
    </row>
    <row r="15" spans="1:6" x14ac:dyDescent="0.2">
      <c r="A15" s="18" t="s">
        <v>17</v>
      </c>
      <c r="B15" s="9"/>
      <c r="C15" s="10">
        <v>0</v>
      </c>
      <c r="D15" s="10">
        <v>0</v>
      </c>
      <c r="E15" s="16">
        <f t="shared" si="1"/>
        <v>0</v>
      </c>
      <c r="F15" s="17"/>
    </row>
    <row r="16" spans="1:6" x14ac:dyDescent="0.2">
      <c r="A16" s="18" t="s">
        <v>18</v>
      </c>
      <c r="B16" s="9"/>
      <c r="C16" s="10">
        <v>0</v>
      </c>
      <c r="D16" s="10">
        <v>0</v>
      </c>
      <c r="E16" s="16">
        <f t="shared" si="1"/>
        <v>0</v>
      </c>
      <c r="F16" s="17"/>
    </row>
    <row r="17" spans="1:6" x14ac:dyDescent="0.2">
      <c r="A17" s="15" t="s">
        <v>19</v>
      </c>
      <c r="B17" s="9"/>
      <c r="C17" s="10">
        <v>71265</v>
      </c>
      <c r="D17" s="10">
        <v>85603</v>
      </c>
      <c r="E17" s="10">
        <f t="shared" si="1"/>
        <v>-14338</v>
      </c>
      <c r="F17" s="11"/>
    </row>
    <row r="18" spans="1:6" x14ac:dyDescent="0.2">
      <c r="A18" s="15" t="s">
        <v>20</v>
      </c>
      <c r="B18" s="9"/>
      <c r="C18" s="10">
        <v>356990</v>
      </c>
      <c r="D18" s="10">
        <v>516033</v>
      </c>
      <c r="E18" s="10">
        <f t="shared" si="1"/>
        <v>-159043</v>
      </c>
      <c r="F18" s="11"/>
    </row>
    <row r="19" spans="1:6" x14ac:dyDescent="0.2">
      <c r="A19" s="15" t="s">
        <v>21</v>
      </c>
      <c r="B19" s="9"/>
      <c r="C19" s="10">
        <v>219293</v>
      </c>
      <c r="D19" s="10">
        <v>103791</v>
      </c>
      <c r="E19" s="10">
        <f t="shared" si="1"/>
        <v>115502</v>
      </c>
      <c r="F19" s="11"/>
    </row>
    <row r="20" spans="1:6" x14ac:dyDescent="0.2">
      <c r="A20" s="15" t="s">
        <v>22</v>
      </c>
      <c r="B20" s="9"/>
      <c r="C20" s="10">
        <v>0</v>
      </c>
      <c r="D20" s="10">
        <v>0</v>
      </c>
      <c r="E20" s="10">
        <f t="shared" si="1"/>
        <v>0</v>
      </c>
      <c r="F20" s="11"/>
    </row>
    <row r="21" spans="1:6" x14ac:dyDescent="0.2">
      <c r="A21" s="15" t="s">
        <v>23</v>
      </c>
      <c r="B21" s="9"/>
      <c r="C21" s="10">
        <v>0</v>
      </c>
      <c r="D21" s="10">
        <v>0</v>
      </c>
      <c r="E21" s="10">
        <f t="shared" si="1"/>
        <v>0</v>
      </c>
      <c r="F21" s="11"/>
    </row>
    <row r="22" spans="1:6" x14ac:dyDescent="0.2">
      <c r="A22" s="15" t="s">
        <v>24</v>
      </c>
      <c r="B22" s="9"/>
      <c r="C22" s="10">
        <v>1306772</v>
      </c>
      <c r="D22" s="10">
        <v>596424</v>
      </c>
      <c r="E22" s="10">
        <f>C22-D22</f>
        <v>710348</v>
      </c>
      <c r="F22" s="11"/>
    </row>
    <row r="23" spans="1:6" x14ac:dyDescent="0.2">
      <c r="A23" s="15" t="s">
        <v>25</v>
      </c>
      <c r="B23" s="9"/>
      <c r="C23" s="10">
        <v>0</v>
      </c>
      <c r="D23" s="10">
        <v>0</v>
      </c>
      <c r="E23" s="10">
        <f>C23-D23</f>
        <v>0</v>
      </c>
      <c r="F23" s="11"/>
    </row>
    <row r="24" spans="1:6" ht="39.75" customHeight="1" x14ac:dyDescent="0.2">
      <c r="A24" s="12" t="s">
        <v>26</v>
      </c>
      <c r="B24" s="9"/>
      <c r="C24" s="10">
        <f>C25+C30</f>
        <v>0</v>
      </c>
      <c r="D24" s="10">
        <f>D25+D30</f>
        <v>0</v>
      </c>
      <c r="E24" s="10">
        <f t="shared" ref="E24:E32" si="2">C24-D24</f>
        <v>0</v>
      </c>
      <c r="F24" s="11"/>
    </row>
    <row r="25" spans="1:6" x14ac:dyDescent="0.2">
      <c r="A25" s="19" t="s">
        <v>27</v>
      </c>
      <c r="B25" s="9"/>
      <c r="C25" s="10"/>
      <c r="D25" s="10"/>
      <c r="E25" s="10">
        <f t="shared" si="2"/>
        <v>0</v>
      </c>
      <c r="F25" s="11"/>
    </row>
    <row r="26" spans="1:6" x14ac:dyDescent="0.2">
      <c r="A26" s="19" t="s">
        <v>28</v>
      </c>
      <c r="B26" s="9"/>
      <c r="C26" s="10">
        <f>SUM(C27:C29)</f>
        <v>0</v>
      </c>
      <c r="D26" s="10">
        <f>SUM(D27:D29)</f>
        <v>0</v>
      </c>
      <c r="E26" s="10">
        <f t="shared" si="2"/>
        <v>0</v>
      </c>
      <c r="F26" s="11"/>
    </row>
    <row r="27" spans="1:6" x14ac:dyDescent="0.2">
      <c r="A27" s="18" t="s">
        <v>29</v>
      </c>
      <c r="B27" s="9"/>
      <c r="C27" s="10">
        <v>0</v>
      </c>
      <c r="D27" s="10">
        <v>0</v>
      </c>
      <c r="E27" s="10">
        <f t="shared" si="2"/>
        <v>0</v>
      </c>
      <c r="F27" s="11"/>
    </row>
    <row r="28" spans="1:6" x14ac:dyDescent="0.2">
      <c r="A28" s="18" t="s">
        <v>30</v>
      </c>
      <c r="B28" s="9"/>
      <c r="C28" s="10">
        <v>0</v>
      </c>
      <c r="D28" s="10">
        <v>0</v>
      </c>
      <c r="E28" s="10">
        <f t="shared" si="2"/>
        <v>0</v>
      </c>
      <c r="F28" s="11"/>
    </row>
    <row r="29" spans="1:6" x14ac:dyDescent="0.2">
      <c r="A29" s="18" t="s">
        <v>31</v>
      </c>
      <c r="B29" s="9"/>
      <c r="C29" s="10">
        <v>0</v>
      </c>
      <c r="D29" s="10">
        <v>0</v>
      </c>
      <c r="E29" s="10">
        <f t="shared" si="2"/>
        <v>0</v>
      </c>
      <c r="F29" s="11"/>
    </row>
    <row r="30" spans="1:6" x14ac:dyDescent="0.2">
      <c r="A30" s="20" t="s">
        <v>32</v>
      </c>
      <c r="B30" s="9"/>
      <c r="C30" s="10">
        <f>SUM(C31:C32)</f>
        <v>0</v>
      </c>
      <c r="D30" s="10">
        <f>SUM(D31:D32)</f>
        <v>0</v>
      </c>
      <c r="E30" s="10">
        <f t="shared" si="2"/>
        <v>0</v>
      </c>
      <c r="F30" s="11"/>
    </row>
    <row r="31" spans="1:6" x14ac:dyDescent="0.2">
      <c r="A31" s="18" t="s">
        <v>33</v>
      </c>
      <c r="B31" s="9"/>
      <c r="C31" s="10">
        <v>0</v>
      </c>
      <c r="D31" s="10">
        <v>0</v>
      </c>
      <c r="E31" s="10">
        <f t="shared" si="2"/>
        <v>0</v>
      </c>
      <c r="F31" s="11"/>
    </row>
    <row r="32" spans="1:6" x14ac:dyDescent="0.2">
      <c r="A32" s="18" t="s">
        <v>34</v>
      </c>
      <c r="B32" s="9"/>
      <c r="C32" s="10">
        <v>0</v>
      </c>
      <c r="D32" s="10">
        <v>0</v>
      </c>
      <c r="E32" s="10">
        <f t="shared" si="2"/>
        <v>0</v>
      </c>
      <c r="F32" s="11"/>
    </row>
    <row r="33" spans="1:6" x14ac:dyDescent="0.2">
      <c r="A33" s="21" t="s">
        <v>35</v>
      </c>
      <c r="B33" s="22"/>
      <c r="C33" s="23">
        <f>C4+C10+C24</f>
        <v>2789762</v>
      </c>
      <c r="D33" s="23">
        <f>D4+D10+D24</f>
        <v>1828260</v>
      </c>
      <c r="E33" s="24">
        <f>C33-D33</f>
        <v>961502</v>
      </c>
      <c r="F33" s="25"/>
    </row>
    <row r="34" spans="1:6" ht="25.5" x14ac:dyDescent="0.2">
      <c r="A34" s="8" t="s">
        <v>36</v>
      </c>
      <c r="B34" s="26" t="s">
        <v>37</v>
      </c>
      <c r="C34" s="27"/>
      <c r="D34" s="27"/>
      <c r="E34" s="27"/>
      <c r="F34" s="27"/>
    </row>
    <row r="35" spans="1:6" x14ac:dyDescent="0.2">
      <c r="A35" s="12" t="s">
        <v>38</v>
      </c>
      <c r="B35" s="9"/>
      <c r="C35" s="13">
        <f>C36+C37+C38+C39</f>
        <v>438947</v>
      </c>
      <c r="D35" s="13">
        <f>D36+D37+D38+D39</f>
        <v>374182</v>
      </c>
      <c r="E35" s="13">
        <f>C35-D35</f>
        <v>64765</v>
      </c>
      <c r="F35" s="14"/>
    </row>
    <row r="36" spans="1:6" x14ac:dyDescent="0.2">
      <c r="A36" s="15" t="s">
        <v>39</v>
      </c>
      <c r="B36" s="9"/>
      <c r="C36" s="10">
        <v>419142</v>
      </c>
      <c r="D36" s="10">
        <v>369249</v>
      </c>
      <c r="E36" s="10">
        <f t="shared" ref="E36:E85" si="3">C36-D36</f>
        <v>49893</v>
      </c>
      <c r="F36" s="11"/>
    </row>
    <row r="37" spans="1:6" x14ac:dyDescent="0.2">
      <c r="A37" s="15" t="s">
        <v>40</v>
      </c>
      <c r="B37" s="9"/>
      <c r="C37" s="10">
        <v>19805</v>
      </c>
      <c r="D37" s="10">
        <v>4933</v>
      </c>
      <c r="E37" s="10">
        <f t="shared" si="3"/>
        <v>14872</v>
      </c>
      <c r="F37" s="11"/>
    </row>
    <row r="38" spans="1:6" x14ac:dyDescent="0.2">
      <c r="A38" s="15" t="s">
        <v>41</v>
      </c>
      <c r="B38" s="9"/>
      <c r="C38" s="10">
        <v>0</v>
      </c>
      <c r="D38" s="10">
        <v>0</v>
      </c>
      <c r="E38" s="10">
        <f t="shared" si="3"/>
        <v>0</v>
      </c>
      <c r="F38" s="11"/>
    </row>
    <row r="39" spans="1:6" x14ac:dyDescent="0.2">
      <c r="A39" s="15" t="s">
        <v>42</v>
      </c>
      <c r="B39" s="9"/>
      <c r="C39" s="10">
        <v>0</v>
      </c>
      <c r="D39" s="10">
        <v>0</v>
      </c>
      <c r="E39" s="10">
        <f t="shared" si="3"/>
        <v>0</v>
      </c>
      <c r="F39" s="11"/>
    </row>
    <row r="40" spans="1:6" ht="38.25" x14ac:dyDescent="0.2">
      <c r="A40" s="12" t="s">
        <v>43</v>
      </c>
      <c r="B40" s="9"/>
      <c r="C40" s="28">
        <f>C41+C52+C65+C66+C69+C70+C71</f>
        <v>26729570</v>
      </c>
      <c r="D40" s="28">
        <f>D41+D52+D65+D66+D69+D70+D71</f>
        <v>20008529</v>
      </c>
      <c r="E40" s="13">
        <f>C40-D40</f>
        <v>6721041</v>
      </c>
      <c r="F40" s="14"/>
    </row>
    <row r="41" spans="1:6" x14ac:dyDescent="0.2">
      <c r="A41" s="12" t="s">
        <v>44</v>
      </c>
      <c r="B41" s="9"/>
      <c r="C41" s="13">
        <f>C42+C45+C46+C51</f>
        <v>0</v>
      </c>
      <c r="D41" s="13">
        <f>D42+D45+D46+D51</f>
        <v>0</v>
      </c>
      <c r="E41" s="13">
        <f t="shared" si="3"/>
        <v>0</v>
      </c>
      <c r="F41" s="14"/>
    </row>
    <row r="42" spans="1:6" x14ac:dyDescent="0.2">
      <c r="A42" s="18" t="s">
        <v>45</v>
      </c>
      <c r="B42" s="9"/>
      <c r="C42" s="10">
        <f>C43+C44</f>
        <v>0</v>
      </c>
      <c r="D42" s="10">
        <f>D43+D44</f>
        <v>0</v>
      </c>
      <c r="E42" s="10">
        <f t="shared" si="3"/>
        <v>0</v>
      </c>
      <c r="F42" s="11"/>
    </row>
    <row r="43" spans="1:6" ht="25.5" x14ac:dyDescent="0.2">
      <c r="A43" s="29" t="s">
        <v>46</v>
      </c>
      <c r="B43" s="9"/>
      <c r="C43" s="10">
        <v>0</v>
      </c>
      <c r="D43" s="10">
        <v>0</v>
      </c>
      <c r="E43" s="10"/>
      <c r="F43" s="11"/>
    </row>
    <row r="44" spans="1:6" x14ac:dyDescent="0.2">
      <c r="A44" s="29" t="s">
        <v>47</v>
      </c>
      <c r="B44" s="9"/>
      <c r="C44" s="10">
        <v>0</v>
      </c>
      <c r="D44" s="10">
        <v>0</v>
      </c>
      <c r="E44" s="10">
        <f>C44-D44</f>
        <v>0</v>
      </c>
      <c r="F44" s="11"/>
    </row>
    <row r="45" spans="1:6" x14ac:dyDescent="0.2">
      <c r="A45" s="18" t="s">
        <v>48</v>
      </c>
      <c r="B45" s="9"/>
      <c r="C45" s="10">
        <v>0</v>
      </c>
      <c r="D45" s="10">
        <v>0</v>
      </c>
      <c r="E45" s="10">
        <f t="shared" ref="E45:E50" si="4">C45-D45</f>
        <v>0</v>
      </c>
      <c r="F45" s="11"/>
    </row>
    <row r="46" spans="1:6" x14ac:dyDescent="0.2">
      <c r="A46" s="18" t="s">
        <v>49</v>
      </c>
      <c r="B46" s="9"/>
      <c r="C46" s="10">
        <f>C47+C48+C49+C50</f>
        <v>0</v>
      </c>
      <c r="D46" s="10">
        <f>D47+D48+D49+D50</f>
        <v>0</v>
      </c>
      <c r="E46" s="10">
        <f t="shared" si="4"/>
        <v>0</v>
      </c>
      <c r="F46" s="11"/>
    </row>
    <row r="47" spans="1:6" ht="25.5" x14ac:dyDescent="0.2">
      <c r="A47" s="29" t="s">
        <v>50</v>
      </c>
      <c r="B47" s="9"/>
      <c r="C47" s="10">
        <v>0</v>
      </c>
      <c r="D47" s="10">
        <v>0</v>
      </c>
      <c r="E47" s="10">
        <f t="shared" si="4"/>
        <v>0</v>
      </c>
      <c r="F47" s="11"/>
    </row>
    <row r="48" spans="1:6" ht="25.5" x14ac:dyDescent="0.2">
      <c r="A48" s="29" t="s">
        <v>51</v>
      </c>
      <c r="B48" s="9"/>
      <c r="C48" s="10">
        <v>0</v>
      </c>
      <c r="D48" s="10">
        <v>0</v>
      </c>
      <c r="E48" s="10">
        <f t="shared" si="4"/>
        <v>0</v>
      </c>
      <c r="F48" s="11"/>
    </row>
    <row r="49" spans="1:6" ht="25.5" x14ac:dyDescent="0.2">
      <c r="A49" s="29" t="s">
        <v>52</v>
      </c>
      <c r="B49" s="9"/>
      <c r="C49" s="10">
        <v>0</v>
      </c>
      <c r="D49" s="10">
        <v>0</v>
      </c>
      <c r="E49" s="10">
        <f t="shared" si="4"/>
        <v>0</v>
      </c>
      <c r="F49" s="11"/>
    </row>
    <row r="50" spans="1:6" x14ac:dyDescent="0.2">
      <c r="A50" s="29" t="s">
        <v>53</v>
      </c>
      <c r="B50" s="9"/>
      <c r="C50" s="10">
        <v>0</v>
      </c>
      <c r="D50" s="10">
        <v>0</v>
      </c>
      <c r="E50" s="10">
        <f t="shared" si="4"/>
        <v>0</v>
      </c>
      <c r="F50" s="11"/>
    </row>
    <row r="51" spans="1:6" x14ac:dyDescent="0.2">
      <c r="A51" s="18" t="s">
        <v>54</v>
      </c>
      <c r="B51" s="30"/>
      <c r="C51" s="31">
        <v>0</v>
      </c>
      <c r="D51" s="31">
        <v>0</v>
      </c>
      <c r="E51" s="10">
        <f t="shared" si="3"/>
        <v>0</v>
      </c>
      <c r="F51" s="11"/>
    </row>
    <row r="52" spans="1:6" x14ac:dyDescent="0.2">
      <c r="A52" s="32" t="s">
        <v>55</v>
      </c>
      <c r="B52" s="30"/>
      <c r="C52" s="28">
        <f>C53+C60</f>
        <v>17627033</v>
      </c>
      <c r="D52" s="28">
        <f>D53+D60</f>
        <v>17936360</v>
      </c>
      <c r="E52" s="13">
        <f t="shared" si="3"/>
        <v>-309327</v>
      </c>
      <c r="F52" s="14"/>
    </row>
    <row r="53" spans="1:6" ht="25.5" x14ac:dyDescent="0.2">
      <c r="A53" s="33" t="s">
        <v>56</v>
      </c>
      <c r="B53" s="30"/>
      <c r="C53" s="31">
        <f>C54+C59</f>
        <v>9248939</v>
      </c>
      <c r="D53" s="31">
        <f>D54+D59</f>
        <v>10157355</v>
      </c>
      <c r="E53" s="10">
        <f t="shared" si="3"/>
        <v>-908416</v>
      </c>
      <c r="F53" s="11"/>
    </row>
    <row r="54" spans="1:6" ht="25.5" x14ac:dyDescent="0.2">
      <c r="A54" s="34" t="s">
        <v>57</v>
      </c>
      <c r="B54" s="30"/>
      <c r="C54" s="31">
        <f>C55+C56+C57+C58</f>
        <v>9248939</v>
      </c>
      <c r="D54" s="31">
        <f>D55+D56+D57+D58</f>
        <v>10157355</v>
      </c>
      <c r="E54" s="10">
        <f>C54-D54</f>
        <v>-908416</v>
      </c>
      <c r="F54" s="11"/>
    </row>
    <row r="55" spans="1:6" ht="25.5" x14ac:dyDescent="0.2">
      <c r="A55" s="35" t="s">
        <v>58</v>
      </c>
      <c r="B55" s="30"/>
      <c r="C55" s="31">
        <v>7067749</v>
      </c>
      <c r="D55" s="31">
        <v>0</v>
      </c>
      <c r="E55" s="10">
        <f t="shared" si="3"/>
        <v>7067749</v>
      </c>
      <c r="F55" s="11"/>
    </row>
    <row r="56" spans="1:6" ht="25.5" x14ac:dyDescent="0.2">
      <c r="A56" s="35" t="s">
        <v>59</v>
      </c>
      <c r="B56" s="30"/>
      <c r="C56" s="31">
        <v>0</v>
      </c>
      <c r="D56" s="31">
        <v>8442401</v>
      </c>
      <c r="E56" s="10">
        <f t="shared" si="3"/>
        <v>-8442401</v>
      </c>
      <c r="F56" s="11"/>
    </row>
    <row r="57" spans="1:6" ht="38.25" x14ac:dyDescent="0.2">
      <c r="A57" s="35" t="s">
        <v>60</v>
      </c>
      <c r="B57" s="30"/>
      <c r="C57" s="31">
        <v>0</v>
      </c>
      <c r="D57" s="31">
        <v>0</v>
      </c>
      <c r="E57" s="10">
        <f t="shared" si="3"/>
        <v>0</v>
      </c>
      <c r="F57" s="11"/>
    </row>
    <row r="58" spans="1:6" ht="25.5" x14ac:dyDescent="0.2">
      <c r="A58" s="35" t="s">
        <v>61</v>
      </c>
      <c r="B58" s="30"/>
      <c r="C58" s="31">
        <v>2181190</v>
      </c>
      <c r="D58" s="31">
        <v>1714954</v>
      </c>
      <c r="E58" s="10">
        <f t="shared" si="3"/>
        <v>466236</v>
      </c>
      <c r="F58" s="11"/>
    </row>
    <row r="59" spans="1:6" ht="25.5" x14ac:dyDescent="0.2">
      <c r="A59" s="34" t="s">
        <v>62</v>
      </c>
      <c r="B59" s="30"/>
      <c r="C59" s="31">
        <v>0</v>
      </c>
      <c r="D59" s="31">
        <v>0</v>
      </c>
      <c r="E59" s="10">
        <f t="shared" si="3"/>
        <v>0</v>
      </c>
      <c r="F59" s="11"/>
    </row>
    <row r="60" spans="1:6" ht="25.5" x14ac:dyDescent="0.2">
      <c r="A60" s="33" t="s">
        <v>63</v>
      </c>
      <c r="B60" s="30"/>
      <c r="C60" s="31">
        <f>C61+C62+C63+C64</f>
        <v>8378094</v>
      </c>
      <c r="D60" s="31">
        <f>D61+D62+D63+D64</f>
        <v>7779005</v>
      </c>
      <c r="E60" s="10">
        <f>C60-D60</f>
        <v>599089</v>
      </c>
      <c r="F60" s="11"/>
    </row>
    <row r="61" spans="1:6" ht="25.5" x14ac:dyDescent="0.2">
      <c r="A61" s="34" t="s">
        <v>64</v>
      </c>
      <c r="B61" s="30"/>
      <c r="C61" s="31">
        <v>8378094</v>
      </c>
      <c r="D61" s="31">
        <v>7779005</v>
      </c>
      <c r="E61" s="10">
        <f t="shared" si="3"/>
        <v>599089</v>
      </c>
      <c r="F61" s="11"/>
    </row>
    <row r="62" spans="1:6" ht="25.5" x14ac:dyDescent="0.2">
      <c r="A62" s="34" t="s">
        <v>65</v>
      </c>
      <c r="B62" s="30"/>
      <c r="C62" s="31">
        <v>0</v>
      </c>
      <c r="D62" s="31">
        <v>0</v>
      </c>
      <c r="E62" s="10">
        <f t="shared" si="3"/>
        <v>0</v>
      </c>
      <c r="F62" s="11"/>
    </row>
    <row r="63" spans="1:6" ht="25.5" x14ac:dyDescent="0.2">
      <c r="A63" s="34" t="s">
        <v>66</v>
      </c>
      <c r="B63" s="30"/>
      <c r="C63" s="31">
        <v>0</v>
      </c>
      <c r="D63" s="31">
        <v>0</v>
      </c>
      <c r="E63" s="10">
        <f t="shared" si="3"/>
        <v>0</v>
      </c>
      <c r="F63" s="11"/>
    </row>
    <row r="64" spans="1:6" ht="38.25" x14ac:dyDescent="0.2">
      <c r="A64" s="34" t="s">
        <v>67</v>
      </c>
      <c r="B64" s="30"/>
      <c r="C64" s="31">
        <v>0</v>
      </c>
      <c r="D64" s="31">
        <v>0</v>
      </c>
      <c r="E64" s="10">
        <f t="shared" si="3"/>
        <v>0</v>
      </c>
      <c r="F64" s="11"/>
    </row>
    <row r="65" spans="1:6" x14ac:dyDescent="0.2">
      <c r="A65" s="32" t="s">
        <v>68</v>
      </c>
      <c r="B65" s="36"/>
      <c r="C65" s="28">
        <v>4654</v>
      </c>
      <c r="D65" s="28">
        <v>4718</v>
      </c>
      <c r="E65" s="13">
        <f t="shared" si="3"/>
        <v>-64</v>
      </c>
      <c r="F65" s="11"/>
    </row>
    <row r="66" spans="1:6" ht="25.5" x14ac:dyDescent="0.2">
      <c r="A66" s="32" t="s">
        <v>69</v>
      </c>
      <c r="B66" s="30"/>
      <c r="C66" s="28">
        <f>C67+C68</f>
        <v>6850844</v>
      </c>
      <c r="D66" s="28">
        <f>D67+D68</f>
        <v>594062</v>
      </c>
      <c r="E66" s="13">
        <f t="shared" si="3"/>
        <v>6256782</v>
      </c>
      <c r="F66" s="11"/>
    </row>
    <row r="67" spans="1:6" ht="25.5" x14ac:dyDescent="0.2">
      <c r="A67" s="35" t="s">
        <v>70</v>
      </c>
      <c r="B67" s="30"/>
      <c r="C67" s="31">
        <v>6850844</v>
      </c>
      <c r="D67" s="31">
        <v>594062</v>
      </c>
      <c r="E67" s="10">
        <f t="shared" si="3"/>
        <v>6256782</v>
      </c>
      <c r="F67" s="11"/>
    </row>
    <row r="68" spans="1:6" ht="25.5" x14ac:dyDescent="0.2">
      <c r="A68" s="35" t="s">
        <v>71</v>
      </c>
      <c r="B68" s="30"/>
      <c r="C68" s="31">
        <v>0</v>
      </c>
      <c r="D68" s="31">
        <v>0</v>
      </c>
      <c r="E68" s="10">
        <f t="shared" si="3"/>
        <v>0</v>
      </c>
      <c r="F68" s="11"/>
    </row>
    <row r="69" spans="1:6" ht="25.5" x14ac:dyDescent="0.2">
      <c r="A69" s="37" t="s">
        <v>72</v>
      </c>
      <c r="B69" s="30"/>
      <c r="C69" s="28">
        <v>0</v>
      </c>
      <c r="D69" s="28">
        <v>0</v>
      </c>
      <c r="E69" s="13">
        <f t="shared" si="3"/>
        <v>0</v>
      </c>
      <c r="F69" s="11"/>
    </row>
    <row r="70" spans="1:6" x14ac:dyDescent="0.2">
      <c r="A70" s="37" t="s">
        <v>73</v>
      </c>
      <c r="B70" s="30"/>
      <c r="C70" s="28">
        <v>15540</v>
      </c>
      <c r="D70" s="28">
        <v>456</v>
      </c>
      <c r="E70" s="13">
        <f t="shared" si="3"/>
        <v>15084</v>
      </c>
      <c r="F70" s="14"/>
    </row>
    <row r="71" spans="1:6" x14ac:dyDescent="0.2">
      <c r="A71" s="37" t="s">
        <v>74</v>
      </c>
      <c r="B71" s="30"/>
      <c r="C71" s="28">
        <v>2231499</v>
      </c>
      <c r="D71" s="28">
        <v>1472933</v>
      </c>
      <c r="E71" s="13">
        <f t="shared" si="3"/>
        <v>758566</v>
      </c>
      <c r="F71" s="14"/>
    </row>
    <row r="72" spans="1:6" ht="25.5" x14ac:dyDescent="0.2">
      <c r="A72" s="12" t="s">
        <v>75</v>
      </c>
      <c r="B72" s="30"/>
      <c r="C72" s="28">
        <f>C73+C74</f>
        <v>0</v>
      </c>
      <c r="D72" s="28">
        <f>D73+D74</f>
        <v>0</v>
      </c>
      <c r="E72" s="13">
        <f t="shared" si="3"/>
        <v>0</v>
      </c>
      <c r="F72" s="11"/>
    </row>
    <row r="73" spans="1:6" ht="25.5" x14ac:dyDescent="0.2">
      <c r="A73" s="38" t="s">
        <v>76</v>
      </c>
      <c r="B73" s="30"/>
      <c r="C73" s="31">
        <v>0</v>
      </c>
      <c r="D73" s="31">
        <v>0</v>
      </c>
      <c r="E73" s="13">
        <f t="shared" si="3"/>
        <v>0</v>
      </c>
      <c r="F73" s="11"/>
    </row>
    <row r="74" spans="1:6" ht="13.5" customHeight="1" x14ac:dyDescent="0.2">
      <c r="A74" s="38" t="s">
        <v>77</v>
      </c>
      <c r="B74" s="30"/>
      <c r="C74" s="31">
        <v>0</v>
      </c>
      <c r="D74" s="31">
        <v>0</v>
      </c>
      <c r="E74" s="13"/>
      <c r="F74" s="11"/>
    </row>
    <row r="75" spans="1:6" x14ac:dyDescent="0.2">
      <c r="A75" s="12" t="s">
        <v>78</v>
      </c>
      <c r="B75" s="30"/>
      <c r="C75" s="28">
        <f>C76+C77+C79</f>
        <v>49716620</v>
      </c>
      <c r="D75" s="28">
        <f>D76+D77+D79</f>
        <v>74440427</v>
      </c>
      <c r="E75" s="13">
        <f t="shared" si="3"/>
        <v>-24723807</v>
      </c>
      <c r="F75" s="14"/>
    </row>
    <row r="76" spans="1:6" x14ac:dyDescent="0.2">
      <c r="A76" s="38" t="s">
        <v>79</v>
      </c>
      <c r="B76" s="30"/>
      <c r="C76" s="31">
        <v>0</v>
      </c>
      <c r="D76" s="31">
        <v>0</v>
      </c>
      <c r="E76" s="10">
        <f t="shared" si="3"/>
        <v>0</v>
      </c>
      <c r="F76" s="11"/>
    </row>
    <row r="77" spans="1:6" x14ac:dyDescent="0.2">
      <c r="A77" s="38" t="s">
        <v>80</v>
      </c>
      <c r="B77" s="30"/>
      <c r="C77" s="31">
        <v>49716620</v>
      </c>
      <c r="D77" s="31">
        <v>74440427</v>
      </c>
      <c r="E77" s="10">
        <f t="shared" si="3"/>
        <v>-24723807</v>
      </c>
      <c r="F77" s="11"/>
    </row>
    <row r="78" spans="1:6" x14ac:dyDescent="0.2">
      <c r="A78" s="38" t="s">
        <v>81</v>
      </c>
      <c r="B78" s="30"/>
      <c r="C78" s="31">
        <v>0</v>
      </c>
      <c r="D78" s="31">
        <v>0</v>
      </c>
      <c r="E78" s="10"/>
      <c r="F78" s="11"/>
    </row>
    <row r="79" spans="1:6" x14ac:dyDescent="0.2">
      <c r="A79" s="38" t="s">
        <v>82</v>
      </c>
      <c r="B79" s="30"/>
      <c r="C79" s="31">
        <v>0</v>
      </c>
      <c r="D79" s="31">
        <v>0</v>
      </c>
      <c r="E79" s="10">
        <f t="shared" si="3"/>
        <v>0</v>
      </c>
      <c r="F79" s="11"/>
    </row>
    <row r="80" spans="1:6" x14ac:dyDescent="0.2">
      <c r="A80" s="39" t="s">
        <v>83</v>
      </c>
      <c r="B80" s="40"/>
      <c r="C80" s="23">
        <f>C40+C72+C35+C75</f>
        <v>76885137</v>
      </c>
      <c r="D80" s="23">
        <f>D40+D72+D35+D75</f>
        <v>94823138</v>
      </c>
      <c r="E80" s="23">
        <f t="shared" si="3"/>
        <v>-17938001</v>
      </c>
      <c r="F80" s="41"/>
    </row>
    <row r="81" spans="1:6" x14ac:dyDescent="0.2">
      <c r="A81" s="26" t="s">
        <v>84</v>
      </c>
      <c r="B81" s="30"/>
      <c r="C81" s="28"/>
      <c r="D81" s="28"/>
      <c r="E81" s="13"/>
      <c r="F81" s="11"/>
    </row>
    <row r="82" spans="1:6" x14ac:dyDescent="0.2">
      <c r="A82" s="12" t="s">
        <v>85</v>
      </c>
      <c r="B82" s="30"/>
      <c r="C82" s="31">
        <v>9724</v>
      </c>
      <c r="D82" s="31">
        <v>0</v>
      </c>
      <c r="E82" s="13"/>
      <c r="F82" s="11"/>
    </row>
    <row r="83" spans="1:6" x14ac:dyDescent="0.2">
      <c r="A83" s="12" t="s">
        <v>86</v>
      </c>
      <c r="B83" s="30"/>
      <c r="C83" s="31">
        <v>169353</v>
      </c>
      <c r="D83" s="31">
        <v>214093</v>
      </c>
      <c r="E83" s="10">
        <f t="shared" si="3"/>
        <v>-44740</v>
      </c>
      <c r="F83" s="11"/>
    </row>
    <row r="84" spans="1:6" x14ac:dyDescent="0.2">
      <c r="A84" s="39" t="s">
        <v>87</v>
      </c>
      <c r="B84" s="42"/>
      <c r="C84" s="23">
        <f>C82+C83</f>
        <v>179077</v>
      </c>
      <c r="D84" s="23">
        <f>D82+D83</f>
        <v>214093</v>
      </c>
      <c r="E84" s="23">
        <f t="shared" si="3"/>
        <v>-35016</v>
      </c>
      <c r="F84" s="43"/>
    </row>
    <row r="85" spans="1:6" x14ac:dyDescent="0.2">
      <c r="A85" s="44" t="s">
        <v>88</v>
      </c>
      <c r="B85" s="42"/>
      <c r="C85" s="23">
        <f>C33+C80+C84</f>
        <v>79853976</v>
      </c>
      <c r="D85" s="23">
        <f>D33+D80+D84</f>
        <v>96865491</v>
      </c>
      <c r="E85" s="23">
        <f t="shared" si="3"/>
        <v>-17011515</v>
      </c>
      <c r="F85" s="43"/>
    </row>
    <row r="86" spans="1:6" x14ac:dyDescent="0.2">
      <c r="A86" s="45"/>
      <c r="B86" s="30"/>
      <c r="C86" s="28"/>
      <c r="D86" s="28"/>
      <c r="E86" s="28"/>
      <c r="F86" s="46"/>
    </row>
    <row r="87" spans="1:6" x14ac:dyDescent="0.2">
      <c r="A87" s="26" t="s">
        <v>89</v>
      </c>
      <c r="B87" s="30"/>
      <c r="C87" s="31"/>
      <c r="D87" s="31"/>
      <c r="E87" s="31"/>
      <c r="F87" s="47"/>
    </row>
    <row r="88" spans="1:6" x14ac:dyDescent="0.2">
      <c r="A88" s="12" t="s">
        <v>90</v>
      </c>
      <c r="B88" s="30"/>
      <c r="C88" s="31"/>
      <c r="D88" s="31"/>
      <c r="E88" s="31"/>
      <c r="F88" s="47"/>
    </row>
    <row r="89" spans="1:6" x14ac:dyDescent="0.2">
      <c r="A89" s="12" t="s">
        <v>91</v>
      </c>
      <c r="B89" s="30"/>
      <c r="C89" s="31"/>
      <c r="D89" s="31"/>
      <c r="E89" s="31"/>
      <c r="F89" s="47"/>
    </row>
    <row r="90" spans="1:6" x14ac:dyDescent="0.2">
      <c r="A90" s="12" t="s">
        <v>92</v>
      </c>
      <c r="B90" s="30"/>
      <c r="C90" s="31"/>
      <c r="D90" s="31"/>
      <c r="E90" s="31"/>
      <c r="F90" s="47"/>
    </row>
    <row r="91" spans="1:6" x14ac:dyDescent="0.2">
      <c r="A91" s="12" t="s">
        <v>93</v>
      </c>
      <c r="B91" s="30"/>
      <c r="C91" s="31"/>
      <c r="D91" s="31"/>
      <c r="E91" s="31"/>
      <c r="F91" s="47"/>
    </row>
    <row r="92" spans="1:6" x14ac:dyDescent="0.2">
      <c r="A92" s="39" t="s">
        <v>94</v>
      </c>
      <c r="B92" s="42"/>
      <c r="C92" s="24"/>
      <c r="D92" s="24"/>
      <c r="E92" s="24"/>
      <c r="F92" s="41"/>
    </row>
    <row r="93" spans="1:6" x14ac:dyDescent="0.2">
      <c r="A93" s="48"/>
      <c r="B93" s="48"/>
      <c r="C93" s="49"/>
      <c r="D93" s="49"/>
      <c r="E93" s="49"/>
      <c r="F93" s="50"/>
    </row>
    <row r="94" spans="1:6" x14ac:dyDescent="0.2">
      <c r="A94" s="48"/>
      <c r="B94" s="48"/>
      <c r="C94" s="49"/>
      <c r="D94" s="49"/>
      <c r="E94" s="49"/>
      <c r="F94" s="50"/>
    </row>
    <row r="95" spans="1:6" x14ac:dyDescent="0.2">
      <c r="A95" s="1" t="s">
        <v>95</v>
      </c>
      <c r="B95" s="1"/>
      <c r="C95" s="1"/>
      <c r="D95" s="1"/>
      <c r="E95" s="2" t="s">
        <v>1</v>
      </c>
      <c r="F95" s="2"/>
    </row>
    <row r="96" spans="1:6" ht="18.75" x14ac:dyDescent="0.2">
      <c r="A96" s="4" t="s">
        <v>2</v>
      </c>
      <c r="B96" s="4"/>
      <c r="C96" s="5">
        <v>2022</v>
      </c>
      <c r="D96" s="5">
        <v>2021</v>
      </c>
      <c r="E96" s="6" t="s">
        <v>3</v>
      </c>
      <c r="F96" s="7" t="s">
        <v>4</v>
      </c>
    </row>
    <row r="97" spans="1:6" x14ac:dyDescent="0.2">
      <c r="A97" s="26" t="s">
        <v>96</v>
      </c>
      <c r="B97" s="9"/>
      <c r="C97" s="10"/>
      <c r="D97" s="10"/>
      <c r="E97" s="10"/>
      <c r="F97" s="11"/>
    </row>
    <row r="98" spans="1:6" x14ac:dyDescent="0.2">
      <c r="A98" s="51" t="s">
        <v>97</v>
      </c>
      <c r="B98" s="9"/>
      <c r="C98" s="13">
        <v>0</v>
      </c>
      <c r="D98" s="13">
        <v>0</v>
      </c>
      <c r="E98" s="13">
        <f>C98-D98</f>
        <v>0</v>
      </c>
      <c r="F98" s="14"/>
    </row>
    <row r="99" spans="1:6" x14ac:dyDescent="0.2">
      <c r="A99" s="51" t="s">
        <v>98</v>
      </c>
      <c r="B99" s="9"/>
      <c r="C99" s="13">
        <f>C100+C105+C106+C107</f>
        <v>20273349</v>
      </c>
      <c r="D99" s="13">
        <f>D100+D105+D106+D107</f>
        <v>20231637</v>
      </c>
      <c r="E99" s="13">
        <f t="shared" ref="E99:E113" si="5">C99-D99</f>
        <v>41712</v>
      </c>
      <c r="F99" s="14"/>
    </row>
    <row r="100" spans="1:6" x14ac:dyDescent="0.2">
      <c r="A100" s="52" t="s">
        <v>99</v>
      </c>
      <c r="B100" s="9"/>
      <c r="C100" s="10">
        <v>0</v>
      </c>
      <c r="D100" s="10">
        <v>0</v>
      </c>
      <c r="E100" s="10">
        <f t="shared" si="5"/>
        <v>0</v>
      </c>
      <c r="F100" s="11"/>
    </row>
    <row r="101" spans="1:6" x14ac:dyDescent="0.2">
      <c r="A101" s="52" t="s">
        <v>100</v>
      </c>
      <c r="B101" s="9"/>
      <c r="C101" s="10">
        <v>0</v>
      </c>
      <c r="D101" s="10">
        <v>0</v>
      </c>
      <c r="E101" s="13"/>
      <c r="F101" s="14"/>
    </row>
    <row r="102" spans="1:6" ht="25.5" x14ac:dyDescent="0.2">
      <c r="A102" s="53" t="s">
        <v>101</v>
      </c>
      <c r="B102" s="9"/>
      <c r="C102" s="10">
        <v>0</v>
      </c>
      <c r="D102" s="10">
        <v>0</v>
      </c>
      <c r="E102" s="13"/>
      <c r="F102" s="14"/>
    </row>
    <row r="103" spans="1:6" x14ac:dyDescent="0.2">
      <c r="A103" s="53" t="s">
        <v>102</v>
      </c>
      <c r="B103" s="9"/>
      <c r="C103" s="10">
        <v>0</v>
      </c>
      <c r="D103" s="10">
        <v>0</v>
      </c>
      <c r="E103" s="13"/>
      <c r="F103" s="14"/>
    </row>
    <row r="104" spans="1:6" x14ac:dyDescent="0.2">
      <c r="A104" s="53" t="s">
        <v>103</v>
      </c>
      <c r="B104" s="9"/>
      <c r="C104" s="10">
        <v>0</v>
      </c>
      <c r="D104" s="10">
        <v>0</v>
      </c>
      <c r="E104" s="13"/>
      <c r="F104" s="14"/>
    </row>
    <row r="105" spans="1:6" x14ac:dyDescent="0.2">
      <c r="A105" s="52" t="s">
        <v>104</v>
      </c>
      <c r="B105" s="9"/>
      <c r="C105" s="10">
        <v>19511579</v>
      </c>
      <c r="D105" s="10">
        <v>19276776</v>
      </c>
      <c r="E105" s="10">
        <f t="shared" si="5"/>
        <v>234803</v>
      </c>
      <c r="F105" s="11"/>
    </row>
    <row r="106" spans="1:6" ht="25.5" x14ac:dyDescent="0.2">
      <c r="A106" s="52" t="s">
        <v>105</v>
      </c>
      <c r="B106" s="9"/>
      <c r="C106" s="10">
        <v>0</v>
      </c>
      <c r="D106" s="10">
        <v>0</v>
      </c>
      <c r="E106" s="10">
        <f t="shared" si="5"/>
        <v>0</v>
      </c>
      <c r="F106" s="11"/>
    </row>
    <row r="107" spans="1:6" ht="25.5" x14ac:dyDescent="0.2">
      <c r="A107" s="52" t="s">
        <v>106</v>
      </c>
      <c r="B107" s="9"/>
      <c r="C107" s="10">
        <v>761770</v>
      </c>
      <c r="D107" s="10">
        <v>954861</v>
      </c>
      <c r="E107" s="10">
        <f t="shared" si="5"/>
        <v>-193091</v>
      </c>
      <c r="F107" s="11"/>
    </row>
    <row r="108" spans="1:6" ht="25.5" x14ac:dyDescent="0.2">
      <c r="A108" s="51" t="s">
        <v>107</v>
      </c>
      <c r="B108" s="9"/>
      <c r="C108" s="13">
        <v>693</v>
      </c>
      <c r="D108" s="13">
        <v>891</v>
      </c>
      <c r="E108" s="13">
        <f t="shared" si="5"/>
        <v>-198</v>
      </c>
      <c r="F108" s="14"/>
    </row>
    <row r="109" spans="1:6" x14ac:dyDescent="0.2">
      <c r="A109" s="51" t="s">
        <v>108</v>
      </c>
      <c r="B109" s="9"/>
      <c r="C109" s="13">
        <v>3597192</v>
      </c>
      <c r="D109" s="13">
        <v>1724960</v>
      </c>
      <c r="E109" s="13">
        <f t="shared" si="5"/>
        <v>1872232</v>
      </c>
      <c r="F109" s="14"/>
    </row>
    <row r="110" spans="1:6" x14ac:dyDescent="0.2">
      <c r="A110" s="51" t="s">
        <v>109</v>
      </c>
      <c r="B110" s="9"/>
      <c r="C110" s="13">
        <v>0</v>
      </c>
      <c r="D110" s="13">
        <v>0</v>
      </c>
      <c r="E110" s="13">
        <f t="shared" si="5"/>
        <v>0</v>
      </c>
      <c r="F110" s="14"/>
    </row>
    <row r="111" spans="1:6" x14ac:dyDescent="0.2">
      <c r="A111" s="51" t="s">
        <v>110</v>
      </c>
      <c r="B111" s="9"/>
      <c r="C111" s="13">
        <v>0</v>
      </c>
      <c r="D111" s="13">
        <v>0</v>
      </c>
      <c r="E111" s="13">
        <f t="shared" si="5"/>
        <v>0</v>
      </c>
      <c r="F111" s="14"/>
    </row>
    <row r="112" spans="1:6" x14ac:dyDescent="0.2">
      <c r="A112" s="51" t="s">
        <v>111</v>
      </c>
      <c r="B112" s="9"/>
      <c r="C112" s="13">
        <v>4736595</v>
      </c>
      <c r="D112" s="13">
        <v>1872232</v>
      </c>
      <c r="E112" s="13">
        <f t="shared" si="5"/>
        <v>2864363</v>
      </c>
      <c r="F112" s="14"/>
    </row>
    <row r="113" spans="1:6" x14ac:dyDescent="0.2">
      <c r="A113" s="21" t="s">
        <v>35</v>
      </c>
      <c r="B113" s="22"/>
      <c r="C113" s="23">
        <f>C98+C99+C108+C109+C111+C112+C110</f>
        <v>28607829</v>
      </c>
      <c r="D113" s="23">
        <f>D98+D99+D108+D109+D111+D112+D110</f>
        <v>23829720</v>
      </c>
      <c r="E113" s="23">
        <f t="shared" si="5"/>
        <v>4778109</v>
      </c>
      <c r="F113" s="43"/>
    </row>
    <row r="114" spans="1:6" x14ac:dyDescent="0.2">
      <c r="A114" s="54" t="s">
        <v>112</v>
      </c>
      <c r="B114" s="55"/>
      <c r="C114" s="56"/>
      <c r="D114" s="56"/>
      <c r="E114" s="56"/>
      <c r="F114" s="57"/>
    </row>
    <row r="115" spans="1:6" x14ac:dyDescent="0.2">
      <c r="A115" s="51" t="s">
        <v>113</v>
      </c>
      <c r="B115" s="9"/>
      <c r="C115" s="10">
        <v>0</v>
      </c>
      <c r="D115" s="10">
        <v>0</v>
      </c>
      <c r="E115" s="10"/>
      <c r="F115" s="11"/>
    </row>
    <row r="116" spans="1:6" x14ac:dyDescent="0.2">
      <c r="A116" s="51" t="s">
        <v>114</v>
      </c>
      <c r="B116" s="9"/>
      <c r="C116" s="10">
        <v>72887</v>
      </c>
      <c r="D116" s="10">
        <v>60755</v>
      </c>
      <c r="E116" s="10">
        <f>C116-D116</f>
        <v>12132</v>
      </c>
      <c r="F116" s="11"/>
    </row>
    <row r="117" spans="1:6" x14ac:dyDescent="0.2">
      <c r="A117" s="51" t="s">
        <v>115</v>
      </c>
      <c r="B117" s="9"/>
      <c r="C117" s="10">
        <v>0</v>
      </c>
      <c r="D117" s="10">
        <v>0</v>
      </c>
      <c r="E117" s="10"/>
      <c r="F117" s="11"/>
    </row>
    <row r="118" spans="1:6" ht="25.5" x14ac:dyDescent="0.2">
      <c r="A118" s="51" t="s">
        <v>116</v>
      </c>
      <c r="B118" s="9"/>
      <c r="C118" s="10">
        <v>28377917</v>
      </c>
      <c r="D118" s="10">
        <v>28897949</v>
      </c>
      <c r="E118" s="10">
        <f>C118-D118</f>
        <v>-520032</v>
      </c>
      <c r="F118" s="11"/>
    </row>
    <row r="119" spans="1:6" x14ac:dyDescent="0.2">
      <c r="A119" s="51" t="s">
        <v>117</v>
      </c>
      <c r="B119" s="9"/>
      <c r="C119" s="10">
        <v>1827255</v>
      </c>
      <c r="D119" s="10">
        <v>1192372</v>
      </c>
      <c r="E119" s="10">
        <f>C119-D119</f>
        <v>634883</v>
      </c>
      <c r="F119" s="11"/>
    </row>
    <row r="120" spans="1:6" x14ac:dyDescent="0.2">
      <c r="A120" s="21" t="s">
        <v>83</v>
      </c>
      <c r="B120" s="22"/>
      <c r="C120" s="23">
        <f>C116+C118+C119</f>
        <v>30278059</v>
      </c>
      <c r="D120" s="23">
        <f>D116+D118+D119</f>
        <v>30151076</v>
      </c>
      <c r="E120" s="23">
        <f>C120-D120</f>
        <v>126983</v>
      </c>
      <c r="F120" s="43"/>
    </row>
    <row r="121" spans="1:6" x14ac:dyDescent="0.2">
      <c r="A121" s="54" t="s">
        <v>118</v>
      </c>
      <c r="B121" s="58"/>
      <c r="C121" s="59"/>
      <c r="D121" s="59"/>
      <c r="E121" s="59"/>
      <c r="F121" s="60"/>
    </row>
    <row r="122" spans="1:6" x14ac:dyDescent="0.2">
      <c r="A122" s="61" t="s">
        <v>119</v>
      </c>
      <c r="B122" s="58"/>
      <c r="C122" s="59"/>
      <c r="D122" s="59"/>
      <c r="E122" s="59"/>
      <c r="F122" s="60"/>
    </row>
    <row r="123" spans="1:6" x14ac:dyDescent="0.2">
      <c r="A123" s="61" t="s">
        <v>120</v>
      </c>
      <c r="B123" s="58"/>
      <c r="C123" s="59"/>
      <c r="D123" s="59"/>
      <c r="E123" s="59"/>
      <c r="F123" s="60"/>
    </row>
    <row r="124" spans="1:6" x14ac:dyDescent="0.2">
      <c r="A124" s="21" t="s">
        <v>87</v>
      </c>
      <c r="B124" s="22"/>
      <c r="C124" s="23">
        <f>C121</f>
        <v>0</v>
      </c>
      <c r="D124" s="23">
        <f>D121</f>
        <v>0</v>
      </c>
      <c r="E124" s="23">
        <f>C124-D124</f>
        <v>0</v>
      </c>
      <c r="F124" s="62"/>
    </row>
    <row r="125" spans="1:6" ht="38.25" x14ac:dyDescent="0.2">
      <c r="A125" s="63" t="s">
        <v>121</v>
      </c>
      <c r="B125" s="26" t="s">
        <v>37</v>
      </c>
      <c r="C125" s="13"/>
      <c r="D125" s="13"/>
      <c r="E125" s="28"/>
      <c r="F125" s="64"/>
    </row>
    <row r="126" spans="1:6" x14ac:dyDescent="0.2">
      <c r="A126" s="51" t="s">
        <v>122</v>
      </c>
      <c r="B126" s="9"/>
      <c r="C126" s="13">
        <v>0</v>
      </c>
      <c r="D126" s="13">
        <v>0</v>
      </c>
      <c r="E126" s="28"/>
      <c r="F126" s="64"/>
    </row>
    <row r="127" spans="1:6" x14ac:dyDescent="0.2">
      <c r="A127" s="51" t="s">
        <v>123</v>
      </c>
      <c r="B127" s="9"/>
      <c r="C127" s="13">
        <v>0</v>
      </c>
      <c r="D127" s="13">
        <v>0</v>
      </c>
      <c r="E127" s="28">
        <f t="shared" ref="E127:E149" si="6">C127-D127</f>
        <v>0</v>
      </c>
      <c r="F127" s="64"/>
    </row>
    <row r="128" spans="1:6" x14ac:dyDescent="0.2">
      <c r="A128" s="51" t="s">
        <v>124</v>
      </c>
      <c r="B128" s="9"/>
      <c r="C128" s="13">
        <v>0</v>
      </c>
      <c r="D128" s="13">
        <v>9184081</v>
      </c>
      <c r="E128" s="28">
        <f t="shared" si="6"/>
        <v>-9184081</v>
      </c>
      <c r="F128" s="64"/>
    </row>
    <row r="129" spans="1:6" x14ac:dyDescent="0.2">
      <c r="A129" s="51" t="s">
        <v>125</v>
      </c>
      <c r="B129" s="9"/>
      <c r="C129" s="13">
        <v>0</v>
      </c>
      <c r="D129" s="13">
        <v>0</v>
      </c>
      <c r="E129" s="28">
        <f t="shared" si="6"/>
        <v>0</v>
      </c>
      <c r="F129" s="64"/>
    </row>
    <row r="130" spans="1:6" x14ac:dyDescent="0.2">
      <c r="A130" s="51" t="s">
        <v>126</v>
      </c>
      <c r="B130" s="9"/>
      <c r="C130" s="13">
        <f>C131+C132+C133+C134+C135+C136</f>
        <v>3428494</v>
      </c>
      <c r="D130" s="13">
        <f>D131+D132+D133+D134+D135+D136</f>
        <v>22570784</v>
      </c>
      <c r="E130" s="28">
        <f t="shared" si="6"/>
        <v>-19142290</v>
      </c>
      <c r="F130" s="64"/>
    </row>
    <row r="131" spans="1:6" ht="25.5" x14ac:dyDescent="0.2">
      <c r="A131" s="65" t="s">
        <v>127</v>
      </c>
      <c r="B131" s="9"/>
      <c r="C131" s="10">
        <v>0</v>
      </c>
      <c r="D131" s="10">
        <v>0</v>
      </c>
      <c r="E131" s="28"/>
      <c r="F131" s="64"/>
    </row>
    <row r="132" spans="1:6" ht="38.25" x14ac:dyDescent="0.2">
      <c r="A132" s="65" t="s">
        <v>128</v>
      </c>
      <c r="B132" s="9"/>
      <c r="C132" s="10">
        <v>0</v>
      </c>
      <c r="D132" s="10">
        <v>0</v>
      </c>
      <c r="E132" s="28"/>
      <c r="F132" s="64"/>
    </row>
    <row r="133" spans="1:6" ht="38.25" x14ac:dyDescent="0.2">
      <c r="A133" s="65" t="s">
        <v>129</v>
      </c>
      <c r="B133" s="9"/>
      <c r="C133" s="10">
        <v>0</v>
      </c>
      <c r="D133" s="10">
        <v>0</v>
      </c>
      <c r="E133" s="28"/>
      <c r="F133" s="64"/>
    </row>
    <row r="134" spans="1:6" ht="25.5" x14ac:dyDescent="0.2">
      <c r="A134" s="65" t="s">
        <v>130</v>
      </c>
      <c r="B134" s="9"/>
      <c r="C134" s="10">
        <v>3339200</v>
      </c>
      <c r="D134" s="10">
        <v>22555139</v>
      </c>
      <c r="E134" s="28"/>
      <c r="F134" s="64"/>
    </row>
    <row r="135" spans="1:6" ht="25.5" x14ac:dyDescent="0.2">
      <c r="A135" s="65" t="s">
        <v>131</v>
      </c>
      <c r="B135" s="9"/>
      <c r="C135" s="10">
        <v>0</v>
      </c>
      <c r="D135" s="10">
        <v>0</v>
      </c>
      <c r="E135" s="28">
        <f t="shared" si="6"/>
        <v>0</v>
      </c>
      <c r="F135" s="64"/>
    </row>
    <row r="136" spans="1:6" ht="25.5" x14ac:dyDescent="0.2">
      <c r="A136" s="65" t="s">
        <v>132</v>
      </c>
      <c r="B136" s="9"/>
      <c r="C136" s="10">
        <v>89294</v>
      </c>
      <c r="D136" s="10">
        <v>15645</v>
      </c>
      <c r="E136" s="28"/>
      <c r="F136" s="64"/>
    </row>
    <row r="137" spans="1:6" ht="25.5" x14ac:dyDescent="0.2">
      <c r="A137" s="51" t="s">
        <v>133</v>
      </c>
      <c r="B137" s="9"/>
      <c r="C137" s="13">
        <v>0</v>
      </c>
      <c r="D137" s="13">
        <v>0</v>
      </c>
      <c r="E137" s="28">
        <f t="shared" si="6"/>
        <v>0</v>
      </c>
      <c r="F137" s="64"/>
    </row>
    <row r="138" spans="1:6" x14ac:dyDescent="0.2">
      <c r="A138" s="51" t="s">
        <v>134</v>
      </c>
      <c r="B138" s="9"/>
      <c r="C138" s="13">
        <v>7130709</v>
      </c>
      <c r="D138" s="13">
        <v>6514123</v>
      </c>
      <c r="E138" s="28">
        <f t="shared" si="6"/>
        <v>616586</v>
      </c>
      <c r="F138" s="64"/>
    </row>
    <row r="139" spans="1:6" x14ac:dyDescent="0.2">
      <c r="A139" s="51" t="s">
        <v>135</v>
      </c>
      <c r="B139" s="9"/>
      <c r="C139" s="13">
        <v>0</v>
      </c>
      <c r="D139" s="13">
        <v>0</v>
      </c>
      <c r="E139" s="28">
        <f t="shared" si="6"/>
        <v>0</v>
      </c>
      <c r="F139" s="64"/>
    </row>
    <row r="140" spans="1:6" x14ac:dyDescent="0.2">
      <c r="A140" s="51" t="s">
        <v>136</v>
      </c>
      <c r="B140" s="9"/>
      <c r="C140" s="13">
        <v>1076444</v>
      </c>
      <c r="D140" s="13">
        <v>694942</v>
      </c>
      <c r="E140" s="28">
        <f t="shared" si="6"/>
        <v>381502</v>
      </c>
      <c r="F140" s="64"/>
    </row>
    <row r="141" spans="1:6" x14ac:dyDescent="0.2">
      <c r="A141" s="51" t="s">
        <v>137</v>
      </c>
      <c r="B141" s="9"/>
      <c r="C141" s="13">
        <v>0</v>
      </c>
      <c r="D141" s="13">
        <v>0</v>
      </c>
      <c r="E141" s="28"/>
      <c r="F141" s="64"/>
    </row>
    <row r="142" spans="1:6" ht="25.5" x14ac:dyDescent="0.2">
      <c r="A142" s="51" t="s">
        <v>138</v>
      </c>
      <c r="B142" s="26"/>
      <c r="C142" s="13">
        <v>2283750</v>
      </c>
      <c r="D142" s="13">
        <v>933272</v>
      </c>
      <c r="E142" s="28">
        <f t="shared" si="6"/>
        <v>1350478</v>
      </c>
      <c r="F142" s="64"/>
    </row>
    <row r="143" spans="1:6" x14ac:dyDescent="0.2">
      <c r="A143" s="51" t="s">
        <v>139</v>
      </c>
      <c r="B143" s="9"/>
      <c r="C143" s="13">
        <v>7040628</v>
      </c>
      <c r="D143" s="13">
        <v>2881007</v>
      </c>
      <c r="E143" s="28">
        <f t="shared" si="6"/>
        <v>4159621</v>
      </c>
      <c r="F143" s="64"/>
    </row>
    <row r="144" spans="1:6" x14ac:dyDescent="0.2">
      <c r="A144" s="21" t="s">
        <v>94</v>
      </c>
      <c r="B144" s="22"/>
      <c r="C144" s="23">
        <f>C127+C128+C129+C130+C137+C138+C139+C140+C142+C143</f>
        <v>20960025</v>
      </c>
      <c r="D144" s="23">
        <f>D127+D128+D129+D130+D137+D138+D139+D140+D142+D143</f>
        <v>42778209</v>
      </c>
      <c r="E144" s="23">
        <f t="shared" si="6"/>
        <v>-21818184</v>
      </c>
      <c r="F144" s="62"/>
    </row>
    <row r="145" spans="1:6" x14ac:dyDescent="0.2">
      <c r="A145" s="26" t="s">
        <v>140</v>
      </c>
      <c r="B145" s="9"/>
      <c r="C145" s="10"/>
      <c r="D145" s="10"/>
      <c r="E145" s="28"/>
      <c r="F145" s="64"/>
    </row>
    <row r="146" spans="1:6" x14ac:dyDescent="0.2">
      <c r="A146" s="66" t="s">
        <v>141</v>
      </c>
      <c r="B146" s="9"/>
      <c r="C146" s="10">
        <v>996</v>
      </c>
      <c r="D146" s="10">
        <v>0</v>
      </c>
      <c r="E146" s="28">
        <f t="shared" si="6"/>
        <v>996</v>
      </c>
      <c r="F146" s="64"/>
    </row>
    <row r="147" spans="1:6" x14ac:dyDescent="0.2">
      <c r="A147" s="66" t="s">
        <v>142</v>
      </c>
      <c r="B147" s="9"/>
      <c r="C147" s="10">
        <v>7067</v>
      </c>
      <c r="D147" s="10">
        <v>106486</v>
      </c>
      <c r="E147" s="28">
        <f t="shared" si="6"/>
        <v>-99419</v>
      </c>
      <c r="F147" s="64"/>
    </row>
    <row r="148" spans="1:6" x14ac:dyDescent="0.2">
      <c r="A148" s="21" t="s">
        <v>143</v>
      </c>
      <c r="B148" s="22"/>
      <c r="C148" s="23">
        <f>C146+C147</f>
        <v>8063</v>
      </c>
      <c r="D148" s="23">
        <f>D146+D147</f>
        <v>106486</v>
      </c>
      <c r="E148" s="23">
        <f>C148-D148</f>
        <v>-98423</v>
      </c>
      <c r="F148" s="62"/>
    </row>
    <row r="149" spans="1:6" ht="25.5" x14ac:dyDescent="0.2">
      <c r="A149" s="67" t="s">
        <v>144</v>
      </c>
      <c r="B149" s="22"/>
      <c r="C149" s="23">
        <f>C113+C120+C124+C144+C148</f>
        <v>79853976</v>
      </c>
      <c r="D149" s="23">
        <f>D113+D120+D124+D144+D148</f>
        <v>96865491</v>
      </c>
      <c r="E149" s="23">
        <f t="shared" si="6"/>
        <v>-17011515</v>
      </c>
      <c r="F149" s="62"/>
    </row>
    <row r="150" spans="1:6" x14ac:dyDescent="0.2">
      <c r="A150" s="54" t="s">
        <v>145</v>
      </c>
      <c r="B150" s="9"/>
      <c r="C150" s="10"/>
      <c r="D150" s="10"/>
      <c r="E150" s="10"/>
      <c r="F150" s="68"/>
    </row>
    <row r="151" spans="1:6" x14ac:dyDescent="0.2">
      <c r="A151" s="66" t="s">
        <v>146</v>
      </c>
      <c r="B151" s="9"/>
      <c r="C151" s="10"/>
      <c r="D151" s="10"/>
      <c r="E151" s="10"/>
      <c r="F151" s="68"/>
    </row>
    <row r="152" spans="1:6" x14ac:dyDescent="0.2">
      <c r="A152" s="66" t="s">
        <v>147</v>
      </c>
      <c r="B152" s="9"/>
      <c r="C152" s="10"/>
      <c r="D152" s="10"/>
      <c r="E152" s="10"/>
      <c r="F152" s="68"/>
    </row>
    <row r="153" spans="1:6" x14ac:dyDescent="0.2">
      <c r="A153" s="66" t="s">
        <v>148</v>
      </c>
      <c r="B153" s="9"/>
      <c r="C153" s="10"/>
      <c r="D153" s="10"/>
      <c r="E153" s="10"/>
      <c r="F153" s="68"/>
    </row>
    <row r="154" spans="1:6" x14ac:dyDescent="0.2">
      <c r="A154" s="66" t="s">
        <v>149</v>
      </c>
      <c r="B154" s="9"/>
      <c r="C154" s="10"/>
      <c r="D154" s="10"/>
      <c r="E154" s="10"/>
      <c r="F154" s="68"/>
    </row>
    <row r="155" spans="1:6" x14ac:dyDescent="0.2">
      <c r="A155" s="21" t="s">
        <v>150</v>
      </c>
      <c r="B155" s="22"/>
      <c r="C155" s="24"/>
      <c r="D155" s="24"/>
      <c r="E155" s="24"/>
      <c r="F155" s="25"/>
    </row>
    <row r="158" spans="1:6" hidden="1" x14ac:dyDescent="0.2">
      <c r="C158" s="69">
        <f>C85-C149</f>
        <v>0</v>
      </c>
      <c r="D158" s="69">
        <f>D85-D149</f>
        <v>0</v>
      </c>
    </row>
  </sheetData>
  <mergeCells count="12">
    <mergeCell ref="A96:B96"/>
    <mergeCell ref="B121:B123"/>
    <mergeCell ref="C121:C123"/>
    <mergeCell ref="D121:D123"/>
    <mergeCell ref="E121:E123"/>
    <mergeCell ref="F121:F123"/>
    <mergeCell ref="A1:D1"/>
    <mergeCell ref="E1:F1"/>
    <mergeCell ref="A2:B2"/>
    <mergeCell ref="C34:F34"/>
    <mergeCell ref="A95:D95"/>
    <mergeCell ref="E95:F95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>&amp;LAREUS&amp;RBILANCIO D'ESERCIZIO AL 31/12/2022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SP22_RAS (quadr)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sau</dc:creator>
  <cp:lastModifiedBy>paolo sau</cp:lastModifiedBy>
  <dcterms:created xsi:type="dcterms:W3CDTF">2024-10-28T07:57:59Z</dcterms:created>
  <dcterms:modified xsi:type="dcterms:W3CDTF">2024-10-28T07:58:23Z</dcterms:modified>
</cp:coreProperties>
</file>